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codeName="Ta_delovni_zvezek" defaultThemeVersion="124226"/>
  <mc:AlternateContent xmlns:mc="http://schemas.openxmlformats.org/markup-compatibility/2006">
    <mc:Choice Requires="x15">
      <x15ac:absPath xmlns:x15ac="http://schemas.microsoft.com/office/spreadsheetml/2010/11/ac" url="D:\"/>
    </mc:Choice>
  </mc:AlternateContent>
  <xr:revisionPtr revIDLastSave="0" documentId="8_{6FFE502C-5AC1-42B4-8269-8DEADA255FE1}" xr6:coauthVersionLast="41" xr6:coauthVersionMax="41" xr10:uidLastSave="{00000000-0000-0000-0000-000000000000}"/>
  <bookViews>
    <workbookView xWindow="-120" yWindow="-120" windowWidth="29040" windowHeight="15840" tabRatio="909" xr2:uid="{00000000-000D-0000-FFFF-FFFF00000000}"/>
  </bookViews>
  <sheets>
    <sheet name="SKUPNA REKAPITULACIJA " sheetId="58" r:id="rId1"/>
    <sheet name="REK. G" sheetId="101" r:id="rId2"/>
    <sheet name="I.PRIP.DELA" sheetId="92" r:id="rId3"/>
    <sheet name="II. KBV TIP 1" sheetId="93" r:id="rId4"/>
    <sheet name="III. KBV TIP 2" sheetId="98" r:id="rId5"/>
    <sheet name="IV. KBV TIP 3" sheetId="94" r:id="rId6"/>
    <sheet name="V. KBV TIP 5" sheetId="100" r:id="rId7"/>
    <sheet name="VI. KBV TIP 6" sheetId="102" r:id="rId8"/>
    <sheet name="VII. KBV TIP 7" sheetId="103" r:id="rId9"/>
    <sheet name="VIII.JAŠKI" sheetId="99" r:id="rId10"/>
    <sheet name="IX.OST.DELA" sheetId="95" r:id="rId11"/>
    <sheet name="REK. O." sheetId="96" r:id="rId12"/>
    <sheet name="I. Podboji, HDD" sheetId="97" r:id="rId13"/>
  </sheets>
  <externalReferences>
    <externalReference r:id="rId14"/>
    <externalReference r:id="rId15"/>
  </externalReferences>
  <definedNames>
    <definedName name="_xlnm.Print_Titles" localSheetId="12">'I. Podboji, HDD'!$8:$8</definedName>
    <definedName name="_xlnm.Print_Titles" localSheetId="2">'I.PRIP.DELA'!$7:$7</definedName>
    <definedName name="_xlnm.Print_Titles" localSheetId="3">'II. KBV TIP 1'!$4:$4</definedName>
    <definedName name="_xlnm.Print_Titles" localSheetId="4">'III. KBV TIP 2'!$4:$4</definedName>
    <definedName name="_xlnm.Print_Titles" localSheetId="5">'IV. KBV TIP 3'!$4:$4</definedName>
    <definedName name="_xlnm.Print_Titles" localSheetId="10">'IX.OST.DELA'!$4:$4</definedName>
    <definedName name="_xlnm.Print_Titles" localSheetId="6">'V. KBV TIP 5'!$4:$4</definedName>
    <definedName name="_xlnm.Print_Titles" localSheetId="7">'VI. KBV TIP 6'!$4:$4</definedName>
    <definedName name="_xlnm.Print_Titles" localSheetId="8">'VII. KBV TIP 7'!$4:$4</definedName>
    <definedName name="_xlnm.Print_Titles" localSheetId="9">VIII.JAŠKI!$4:$4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6" i="95" l="1"/>
  <c r="F10" i="98"/>
  <c r="F28" i="97" l="1"/>
  <c r="F26" i="95"/>
  <c r="E60" i="97" l="1"/>
  <c r="E59" i="97"/>
  <c r="F9" i="93"/>
  <c r="F11" i="93"/>
  <c r="F13" i="93"/>
  <c r="F15" i="93"/>
  <c r="F17" i="93"/>
  <c r="F19" i="93"/>
  <c r="F21" i="93"/>
  <c r="F23" i="93"/>
  <c r="F47" i="92" l="1"/>
  <c r="B18" i="101"/>
  <c r="F41" i="92"/>
  <c r="F43" i="92"/>
  <c r="F45" i="92"/>
  <c r="B16" i="101" l="1"/>
  <c r="B15" i="101"/>
  <c r="B13" i="101"/>
  <c r="B14" i="101"/>
  <c r="F38" i="97"/>
  <c r="F36" i="97"/>
  <c r="F32" i="97"/>
  <c r="F23" i="103"/>
  <c r="F21" i="103"/>
  <c r="F19" i="103"/>
  <c r="F17" i="103"/>
  <c r="F15" i="103"/>
  <c r="F13" i="103"/>
  <c r="F11" i="103"/>
  <c r="F9" i="103"/>
  <c r="F23" i="102"/>
  <c r="F21" i="102"/>
  <c r="F19" i="102"/>
  <c r="F17" i="102"/>
  <c r="F15" i="102"/>
  <c r="F13" i="102"/>
  <c r="F11" i="102"/>
  <c r="F9" i="102"/>
  <c r="E64" i="97" l="1"/>
  <c r="E63" i="97"/>
  <c r="E67" i="97"/>
  <c r="E68" i="97"/>
  <c r="F24" i="103"/>
  <c r="E6" i="103" s="1"/>
  <c r="F6" i="103" s="1"/>
  <c r="F24" i="102"/>
  <c r="E6" i="102" s="1"/>
  <c r="F6" i="102" s="1"/>
  <c r="B10" i="58"/>
  <c r="B17" i="101"/>
  <c r="B12" i="101"/>
  <c r="B11" i="101"/>
  <c r="B10" i="101"/>
  <c r="F22" i="99"/>
  <c r="F20" i="99"/>
  <c r="F6" i="99"/>
  <c r="F8" i="99"/>
  <c r="E29" i="103" l="1"/>
  <c r="E30" i="103"/>
  <c r="F26" i="102"/>
  <c r="D15" i="101" s="1"/>
  <c r="E30" i="102"/>
  <c r="E29" i="102"/>
  <c r="F26" i="103"/>
  <c r="D16" i="101" s="1"/>
  <c r="F23" i="100"/>
  <c r="F21" i="100"/>
  <c r="F19" i="100"/>
  <c r="F17" i="100"/>
  <c r="F15" i="100"/>
  <c r="F13" i="100"/>
  <c r="F11" i="100"/>
  <c r="F9" i="100"/>
  <c r="F24" i="100" l="1"/>
  <c r="E6" i="100" s="1"/>
  <c r="F6" i="100" s="1"/>
  <c r="F8" i="95"/>
  <c r="F24" i="95"/>
  <c r="F18" i="99"/>
  <c r="F16" i="99"/>
  <c r="F14" i="99"/>
  <c r="F12" i="99"/>
  <c r="F10" i="99"/>
  <c r="F42" i="97"/>
  <c r="F24" i="98"/>
  <c r="F22" i="98"/>
  <c r="F20" i="98"/>
  <c r="F18" i="98"/>
  <c r="F16" i="98"/>
  <c r="F14" i="98"/>
  <c r="F12" i="98"/>
  <c r="F21" i="97"/>
  <c r="F19" i="97"/>
  <c r="F15" i="97"/>
  <c r="F13" i="97"/>
  <c r="F22" i="95"/>
  <c r="F20" i="95"/>
  <c r="F18" i="95"/>
  <c r="F16" i="95"/>
  <c r="F14" i="95"/>
  <c r="F12" i="95"/>
  <c r="F10" i="95"/>
  <c r="F23" i="94"/>
  <c r="F21" i="94"/>
  <c r="F19" i="94"/>
  <c r="F17" i="94"/>
  <c r="F15" i="94"/>
  <c r="F13" i="94"/>
  <c r="F11" i="94"/>
  <c r="F9" i="94"/>
  <c r="F39" i="92"/>
  <c r="F37" i="92"/>
  <c r="F35" i="92"/>
  <c r="F33" i="92"/>
  <c r="F31" i="92"/>
  <c r="F29" i="92"/>
  <c r="F27" i="92"/>
  <c r="F25" i="92"/>
  <c r="F23" i="92"/>
  <c r="F21" i="92"/>
  <c r="F19" i="92"/>
  <c r="F17" i="92"/>
  <c r="F15" i="92"/>
  <c r="F13" i="92"/>
  <c r="F11" i="92"/>
  <c r="F9" i="92"/>
  <c r="E72" i="97" l="1"/>
  <c r="E71" i="97"/>
  <c r="H21" i="97"/>
  <c r="E30" i="100"/>
  <c r="E29" i="100"/>
  <c r="E55" i="97"/>
  <c r="E56" i="97"/>
  <c r="E52" i="97"/>
  <c r="E77" i="97" s="1"/>
  <c r="E51" i="97"/>
  <c r="F44" i="97"/>
  <c r="F28" i="95"/>
  <c r="D18" i="101" s="1"/>
  <c r="F49" i="92"/>
  <c r="D10" i="101" s="1"/>
  <c r="F24" i="93"/>
  <c r="F26" i="100"/>
  <c r="D14" i="101" s="1"/>
  <c r="F25" i="98"/>
  <c r="E7" i="98" s="1"/>
  <c r="F7" i="98" s="1"/>
  <c r="F27" i="98" s="1"/>
  <c r="F24" i="99"/>
  <c r="D17" i="101" s="1"/>
  <c r="F23" i="97"/>
  <c r="F24" i="94"/>
  <c r="E6" i="94" s="1"/>
  <c r="F6" i="94" s="1"/>
  <c r="E76" i="97" l="1"/>
  <c r="E30" i="94"/>
  <c r="E29" i="94"/>
  <c r="E6" i="93"/>
  <c r="F6" i="93" s="1"/>
  <c r="F26" i="93" s="1"/>
  <c r="D11" i="101" s="1"/>
  <c r="D12" i="101"/>
  <c r="F46" i="97"/>
  <c r="F10" i="96" s="1"/>
  <c r="F12" i="96" s="1"/>
  <c r="F10" i="58" s="1"/>
  <c r="F26" i="94"/>
  <c r="D13" i="101" s="1"/>
  <c r="D19" i="101" l="1"/>
  <c r="F9" i="58" s="1"/>
  <c r="F12" i="58" l="1"/>
  <c r="F14" i="58" l="1"/>
  <c r="F17" i="58" l="1"/>
  <c r="F19" i="58" l="1"/>
  <c r="F21" i="58" s="1"/>
</calcChain>
</file>

<file path=xl/sharedStrings.xml><?xml version="1.0" encoding="utf-8"?>
<sst xmlns="http://schemas.openxmlformats.org/spreadsheetml/2006/main" count="516" uniqueCount="180">
  <si>
    <t>A.</t>
  </si>
  <si>
    <t>GRADBENA DELA</t>
  </si>
  <si>
    <t>I.</t>
  </si>
  <si>
    <t>II.</t>
  </si>
  <si>
    <t>III.</t>
  </si>
  <si>
    <t>IV.</t>
  </si>
  <si>
    <t>m2</t>
  </si>
  <si>
    <t>kpl</t>
  </si>
  <si>
    <t>m1</t>
  </si>
  <si>
    <t>1.</t>
  </si>
  <si>
    <t>SKUPNA REKAPITULACIJA</t>
  </si>
  <si>
    <t>22% DDV:</t>
  </si>
  <si>
    <t>REKAPITULACIJA</t>
  </si>
  <si>
    <t>GRADBENA DELA SKUPAJ</t>
  </si>
  <si>
    <t>Vrednost</t>
  </si>
  <si>
    <t>Cena</t>
  </si>
  <si>
    <t>Količina</t>
  </si>
  <si>
    <t>Enota</t>
  </si>
  <si>
    <t>Opis postavke</t>
  </si>
  <si>
    <t>Poz.</t>
  </si>
  <si>
    <t>PRIPRAVLJALNA DELA SKUPAJ</t>
  </si>
  <si>
    <t>SKUPAJ:</t>
  </si>
  <si>
    <t xml:space="preserve">Postavitev gradbiščne table, kot je določeno v: "Pravilniku o načinu označitve in organizaciji ureditve gradbišča, o vsebini in načinu vodenja dnevnika o izvajanju del in o kontroli gradbenih konstrukcij na gradbišču" </t>
  </si>
  <si>
    <t>PA</t>
  </si>
  <si>
    <t>m3</t>
  </si>
  <si>
    <t>Izdelava varnostnega načrta</t>
  </si>
  <si>
    <t>POPIS DEL</t>
  </si>
  <si>
    <t xml:space="preserve">Izvedba opozorilnega traka </t>
  </si>
  <si>
    <t>Planiranje travnate površine, humuziranje in zatravitev</t>
  </si>
  <si>
    <t>2</t>
  </si>
  <si>
    <t>1</t>
  </si>
  <si>
    <t>Postavitev profilov za določitev globine izkopa</t>
  </si>
  <si>
    <t>OSTALA GRADBENA DELA</t>
  </si>
  <si>
    <t>PRIPRAVLJALNA DELA</t>
  </si>
  <si>
    <t>Rezkanje asfalta za preklope med starim in novim asfaltom, za obrabno plast v debelini 4 cm in širini 50 cm vključno z nakladanjem in transportom ruševin na trajno deponijo koncesionarja do 10 km</t>
  </si>
  <si>
    <t xml:space="preserve">Sanacija obstoječe voziščne konstrukcije - vključno z dobavo, vgradnjo in utrjevanjem tampona, pobrizgom stikov z bitumnom ter dobavo in vgradnjo dvoslojnega asfalta 10 + 4 </t>
  </si>
  <si>
    <t>OSTALA GRADBENA DELA SKUPAJ</t>
  </si>
  <si>
    <t>Nadzor upravljalcev komunalnih vodov</t>
  </si>
  <si>
    <t>Projektantski nadzor</t>
  </si>
  <si>
    <t>Geodetski posnetek izvedenega stanja in vnos v kataster</t>
  </si>
  <si>
    <t xml:space="preserve">Profiliranje jarka in vzpostavitev prvotnega stanja </t>
  </si>
  <si>
    <t>3.</t>
  </si>
  <si>
    <t xml:space="preserve">Izdelava preboja AB sten jaškov dim. cca. 75 x 50 cm (višinsko prilagoditi poteku trase) debeline 20 cm za prehod PEHD cevi DN160,  vključno s tesnili </t>
  </si>
  <si>
    <t>2.</t>
  </si>
  <si>
    <t>4.</t>
  </si>
  <si>
    <t>5.</t>
  </si>
  <si>
    <t>6.</t>
  </si>
  <si>
    <t>7.</t>
  </si>
  <si>
    <t>8.</t>
  </si>
  <si>
    <t>9.</t>
  </si>
  <si>
    <t>10.</t>
  </si>
  <si>
    <t>11.</t>
  </si>
  <si>
    <t>12.</t>
  </si>
  <si>
    <t>Izvedba kabelske kanalizacije tipa 1 skladno z detajlom v načrtu gradbenih konstrukcij in sicer:</t>
  </si>
  <si>
    <t>&gt;</t>
  </si>
  <si>
    <t>m3/m1</t>
  </si>
  <si>
    <t>Planiranje dna jarka</t>
  </si>
  <si>
    <t>m1/m1</t>
  </si>
  <si>
    <t>Zasip kablovoda z mivko</t>
  </si>
  <si>
    <t xml:space="preserve">Izvedba zasipa kabelske kanalizacje z izkopanim materialom in nabijanjem v plasteh po 30 cm </t>
  </si>
  <si>
    <r>
      <t>OPOMBA:</t>
    </r>
    <r>
      <rPr>
        <sz val="9"/>
        <color theme="1"/>
        <rFont val="Calibri"/>
        <family val="2"/>
        <charset val="238"/>
        <scheme val="minor"/>
      </rPr>
      <t xml:space="preserve"> V postavkah in enotnih cenah morajo biti zajeta vsa dela kot npr. eventualno potrebne dostopne poti in eventualno potrebno plačilo odškodnin lastnikom sosednjih zemljišč, po katerih bodo potekale aktivnosti pri izgradnji objekta in niso sestavni del gradbenega dovoljenja in eventualnih služnostnih upravičenj tekom gradnje, vsi potrebni varnostni ukrepi, elaborati za cestne zapore, soglasja za cestne zapore ter izvedba cestnih zapor...</t>
    </r>
  </si>
  <si>
    <t>Zakoličba trase</t>
  </si>
  <si>
    <t>Čiščenje celotnega področja trase</t>
  </si>
  <si>
    <t>Zakoličba komunalnih vodov (el., TK, vodovod, kanalizacija, plinovod, signalni kabli SŽ)</t>
  </si>
  <si>
    <t>kom</t>
  </si>
  <si>
    <t>Namestitev smernih kamnov, komplet z izkopom in zasipom, potrebnim materialom ter prenosi in prevozi</t>
  </si>
  <si>
    <t xml:space="preserve">Podiranje dreves in ruvanjev panjev debeline do 20 cm </t>
  </si>
  <si>
    <t xml:space="preserve">Čiščenje in odvoz grmičevja </t>
  </si>
  <si>
    <t>Demontaža in ponovna montaža žičnate varovalne ograje v območju avtoceste</t>
  </si>
  <si>
    <t>Dreniranje in črpanje vode iz jarkov in gradbenih jam v času gradnje</t>
  </si>
  <si>
    <t>Nadzor gradnje v območju varovalnega pasu železnice s strani Slovenskih železnic (36€/h)</t>
  </si>
  <si>
    <t>Nadzor gradnje v območju avtoceste s strani DARS-a</t>
  </si>
  <si>
    <t>Podbeton in obbetoniranje dvoetažne kabelske kanalizacije iz PE-HD DN 160, beton kvalitete C12/15, plastičnost primerna za vgradnjo in zalivanje med PEHD cevmi ločenimi z distančniki</t>
  </si>
  <si>
    <r>
      <t xml:space="preserve">Rekonstrukcija makadamskega vozišča z dobavo recikliranega drobljenega materiala vključno z izvedbo spodnjega in zgornjega ustroja skupne debeline 60 cm, utrditi po plasteh 30 cm do zbitosti Evd2 = 80 Mpa (Evd2/Evd1 </t>
    </r>
    <r>
      <rPr>
        <sz val="9"/>
        <rFont val="Calibri"/>
        <family val="2"/>
        <charset val="238"/>
      </rPr>
      <t>≤ 2,2), uporabiti izkopan material</t>
    </r>
  </si>
  <si>
    <r>
      <t>Visokotlačni preizkus tesnosti in prehodnosti cevi PEHD 1×</t>
    </r>
    <r>
      <rPr>
        <sz val="9"/>
        <rFont val="Calibri"/>
        <family val="2"/>
        <charset val="238"/>
      </rPr>
      <t>Ø50 mm in spojk z izdelavo poročila o meritvi</t>
    </r>
  </si>
  <si>
    <t>OBRTNIŠKA DELA</t>
  </si>
  <si>
    <t>PODBOJI, PODVRTAVANJA IN KRIŽANJA</t>
  </si>
  <si>
    <t>OBRTNIŠKA DELA SKUPAJ</t>
  </si>
  <si>
    <t>B.</t>
  </si>
  <si>
    <r>
      <t>OPOMBA:</t>
    </r>
    <r>
      <rPr>
        <sz val="9"/>
        <color theme="1"/>
        <rFont val="Calibri"/>
        <family val="2"/>
        <charset val="238"/>
        <scheme val="minor"/>
      </rPr>
      <t xml:space="preserve"> Pri izvedbi podbojev, podvrtanj po HDD metodi in križanj, je potrebno upoštevati projektne pogoje in soglasja vseh relevantnih soglasjedajalcev. V ceno morajo biti vključeni vsi transporti in vsa pripravljalna dela za izvedbo spodaj navedenih popisov. V enotni ceni morajo prav tako biti zajeti stroški eventualnih odškodnin lastnikom sosednjih zemljišč ter stroški vseh okolje varstvenih ukrepov kot npr. odvozi bentonitnih mas na deponijo izbranega koncesionarja. V ceno morajo biti vključeni tudi vsi stroški izkopov in zasipov vhodnih in izhodnih gradbenih jam oz jaškov.</t>
    </r>
  </si>
  <si>
    <t>Podvrtavanje po HDD metodi</t>
  </si>
  <si>
    <t>a)</t>
  </si>
  <si>
    <t>b)</t>
  </si>
  <si>
    <t>c)</t>
  </si>
  <si>
    <t>d)</t>
  </si>
  <si>
    <t xml:space="preserve">Skupaj  </t>
  </si>
  <si>
    <t>PODBOJI, PODVRTAVANJA IN KRIŽANJA SKUPAJ</t>
  </si>
  <si>
    <t>Izvedba kabelske kanalizacije tipa 3 skladno z detajlom v načrtu gradbenih konstrukcij in sicer:</t>
  </si>
  <si>
    <r>
      <t>Dobava in polaganje cevi PEHD 2×</t>
    </r>
    <r>
      <rPr>
        <sz val="9"/>
        <rFont val="Calibri"/>
        <family val="2"/>
        <charset val="238"/>
      </rPr>
      <t>Ø50 mm (dvojček za optiko)</t>
    </r>
  </si>
  <si>
    <t>Odvoz viška izkopanega materiala na deponijo koncesionarja - merjeno v raščenem stanju</t>
  </si>
  <si>
    <t>Izvedba plastičnega ščitnika</t>
  </si>
  <si>
    <t>JAŠKI SKUPAJ</t>
  </si>
  <si>
    <t>Tesnenje kovinskih in PE-HD zaščitnih cevi na krajih prebojev in podvrtavanj</t>
  </si>
  <si>
    <t>Strojno vgrajevanje betona - nearmirane konstrukcije preseka od 0.04-0.08 m3/m2 - beton iz naravne frakcije | beton C 12/15, podbeton pod jaški deb. 10 cm</t>
  </si>
  <si>
    <t xml:space="preserve">Začasna zazidava preboja AB sten jaškov s siporeksom. </t>
  </si>
  <si>
    <t xml:space="preserve">Vrtanje AB sten na vstopu v RTP debeline 25 cm za vstavljanje gumi tesnil za PEHD cevi DN160,  vključno s tesnili </t>
  </si>
  <si>
    <t xml:space="preserve">Vrtanje AB sten na vstopu v RTP debeline 25 cm za vstavljanje gumi tesnil za PEHD cevi DN50,  vključno s tesnili </t>
  </si>
  <si>
    <r>
      <t>Širok izkop gradbene jame v  zemljini III. - IV. Ktg. pod kotom cca 60</t>
    </r>
    <r>
      <rPr>
        <sz val="9"/>
        <rFont val="Calibri"/>
        <family val="2"/>
        <charset val="238"/>
      </rPr>
      <t xml:space="preserve">°, globine 2,0 m in stranskim odlaganjem izkopanega materiala. </t>
    </r>
  </si>
  <si>
    <t>Planiranje dna gradbene jame</t>
  </si>
  <si>
    <t xml:space="preserve">Izvedba zasipa jaška z izkopanim materialom in nabijanjem v plasteh po 30 cm </t>
  </si>
  <si>
    <t>V.</t>
  </si>
  <si>
    <t>KABELSKI JAŠKI</t>
  </si>
  <si>
    <t>VI.</t>
  </si>
  <si>
    <t>VII.</t>
  </si>
  <si>
    <t>TIP1 - POLAGANJE PROSTO V JAREK</t>
  </si>
  <si>
    <t>TIP2 - KRIŽANJA</t>
  </si>
  <si>
    <t>Rezanje asfalta debeline do 10 cm</t>
  </si>
  <si>
    <t>13.</t>
  </si>
  <si>
    <t>14.</t>
  </si>
  <si>
    <t>15.</t>
  </si>
  <si>
    <t>16.</t>
  </si>
  <si>
    <t>pa</t>
  </si>
  <si>
    <t xml:space="preserve">preboj 1 med T2 in T3 pod cesto Zalog pri Šempetru </t>
  </si>
  <si>
    <t>podvrtavanje 1 med T6 in T7 pod reko Ložnico</t>
  </si>
  <si>
    <t>preboj 2 med T8 in T9 pod prepustom 1</t>
  </si>
  <si>
    <t>preboj 4 med T18 in T19 pod LC 490391 Podlog - Sp. Ponikva</t>
  </si>
  <si>
    <t>Območja: T10-T11, T12-T13,T14-T15, T16-T17,T18-T19, T20-T21, T22-T23</t>
  </si>
  <si>
    <t>Izvedba kabelske kanalizacije tipa 2 skladno z detajlom v načrtu gradbenih konstrukcij in sicer:</t>
  </si>
  <si>
    <t>Območja: T15-T16, T19-T20</t>
  </si>
  <si>
    <t>Izvedba kabelske kanalizacije tipa 5 skladno z detajlom v načrtu gradbenih konstrukcij in sicer:</t>
  </si>
  <si>
    <t>Izvedba kabelske kanalizacije tipa 6 skladno z detajlom v načrtu gradbenih konstrukcij in sicer:</t>
  </si>
  <si>
    <t>Območja: T23-T24, T25-T26</t>
  </si>
  <si>
    <t>Območja: T26-T27, T28-T29</t>
  </si>
  <si>
    <t>Izvedba kabelske kanalizacije tipa 7 skladno z detajlom v načrtu gradbenih konstrukcij in sicer:</t>
  </si>
  <si>
    <t>Območja: T1-T2</t>
  </si>
  <si>
    <t>podvrtavanje 2 med T21 in T22 pod železnico</t>
  </si>
  <si>
    <t>podvrtavanje 4 med T11 in T12 pod potokom</t>
  </si>
  <si>
    <t>podvrtavanje 3 med T24 in T25 pod reko Podvinske struge</t>
  </si>
  <si>
    <t>preboj 3 med T13 in T14 pod prepustom 2</t>
  </si>
  <si>
    <t>preboj 5 med T27 in T28 pod regionalno cesto RIII-694</t>
  </si>
  <si>
    <t>Izkop jarka v zemljini III. - IV. Ktg. Širine 1,0 m na dnu, pod kotom cca 60°, globine  1,85 m in stranskim odlaganjem izkopanega materiala. V ceno vključiti potrebno razpiranje jarka</t>
  </si>
  <si>
    <r>
      <t>Izkop jarka v  zemljini III. - IV. Ktg. Širine  0,4 m na dnu, pod kotom cca 60</t>
    </r>
    <r>
      <rPr>
        <sz val="9"/>
        <rFont val="Calibri"/>
        <family val="2"/>
        <charset val="238"/>
      </rPr>
      <t xml:space="preserve">°, globine 1,0 m in stranskim odlaganjem izkopanega materiala. </t>
    </r>
  </si>
  <si>
    <t>Izkop jarka v zemljini III. - IV. Ktg. Širine  0.50 m na dnu, pod kotom cca 60°, globine  1,85 m in stranskim odlaganjem izkopanega materiala. V ceno vključiti potrebno razpiranje jarka</t>
  </si>
  <si>
    <t>Izkop jarka v zemljini III. - IV. Ktg. Širine  1,0 m na dnu, pod kotom cca 60°, globine  1,85 m in stranskim odlaganjem izkopanega materiala. V ceno vključiti potrebno razpiranje jarka</t>
  </si>
  <si>
    <t>Izkop jarka v zemljini III. - IV. Ktg. Širine  0,8 m na dnu, pod kotom cca 60°, globine  1,85 m in stranskim odlaganjem izkopanega materiala. V ceno vključiti potrebno razpiranje jarka</t>
  </si>
  <si>
    <t>KBV V KABELSKI KANALITACIJI TIP 7</t>
  </si>
  <si>
    <t>KBV V KABELSKI KANALITACIJI TIP 6</t>
  </si>
  <si>
    <t>VIII.</t>
  </si>
  <si>
    <t>Podboji s kovinsko zaščitno cevjo</t>
  </si>
  <si>
    <t>Postavitev gradbiščne ograje oz. vrvice z zaščitnimi zastavicami in zavarovanje gradbišča (dolžina  cca 2x3800 m) | v ceni zajete varnostne označbe (komplet po ZVZD).</t>
  </si>
  <si>
    <t>Izdelava, dobava in montaža montažnega AB jaška višine do 3,00 m, tlorisne svetle velikosti 1,50 x 1,50 m. Jašek je sestavljen ločeno iz AB sten in pokrovne plošče - vse minimalne debeline 20 cm, v ceno sta vključena 2 LTŽ pokrova dim. 60×60 cm z vmesno prečko, nosilnosti D 400 KN in dostopna lestev. Glej detajle. 
- jaški 8, 9, 12, 13, 15, 16, PKJ1, PKJ2, 20, 21, 22, 23, 24, 27.</t>
  </si>
  <si>
    <t>Izdelava, dobava in montaža montažnega AB jaška višine do 3,00 m, tlorisne svetle velikosti 2,00 x 2,00 m. Jašek je sestavljen ločeno iz AB sten in pokrovne plošče - vse minimalne debeline 20 cm, v ceno sta vključena 2 LTŽ pokrova dim. 60×60 cm z vmesno prečko, nosilnosti D 400 KN in dostopna lestev. Glej detajle.
- jaški 1,2,3, 10, 11, 14,17, 18, 19, 25, 26.</t>
  </si>
  <si>
    <t>Polaganje cevi kot npr. PE-HD DN 160, rdeče barve, znotraj gladke, zunaj gladke  in sicer dvoetažno z uporabo sistemskih distančnikov in tesnil</t>
  </si>
  <si>
    <t>TIP5 - POLAGANJE V KABELSKO KANALIZACIJO Z OBBETONIRANJEM (7xØ160, 2x2Ø50)</t>
  </si>
  <si>
    <t>TIP6 - POLAGANJE V KABELSKO KANALIZACIJO Z OBBETONIRANJEM (5xØ160, 2x2Ø50)</t>
  </si>
  <si>
    <t>TIP7 - POLAGANJE V KABELSKO KANALIZACIJO Z OBBETONIRANJEM (8xØ160, 3x2Ø50)</t>
  </si>
  <si>
    <t xml:space="preserve">Kombiniran ročno-strojni izkop in zasip jame za kabelske spojke - SN plastični kabel, dimenzij 1,5×1,0×1,2 m
</t>
  </si>
  <si>
    <t>PODBOJI, PODVRTAVANJE PO HDD METODI</t>
  </si>
  <si>
    <r>
      <t>Izdelava preboja s kovinsko zaščitno cevjo (</t>
    </r>
    <r>
      <rPr>
        <b/>
        <sz val="9"/>
        <rFont val="Calibri"/>
        <family val="2"/>
        <charset val="238"/>
        <scheme val="minor"/>
      </rPr>
      <t>fi 610 mm</t>
    </r>
    <r>
      <rPr>
        <sz val="9"/>
        <rFont val="Calibri"/>
        <family val="2"/>
        <charset val="238"/>
        <scheme val="minor"/>
      </rPr>
      <t>, debeline</t>
    </r>
    <r>
      <rPr>
        <b/>
        <sz val="9"/>
        <rFont val="Calibri"/>
        <family val="2"/>
        <charset val="238"/>
        <scheme val="minor"/>
      </rPr>
      <t xml:space="preserve"> 8,0 mm</t>
    </r>
    <r>
      <rPr>
        <sz val="9"/>
        <rFont val="Calibri"/>
        <family val="2"/>
        <charset val="238"/>
        <scheme val="minor"/>
      </rPr>
      <t xml:space="preserve">) brez usmerjanja za uvlačenje </t>
    </r>
    <r>
      <rPr>
        <b/>
        <sz val="9"/>
        <rFont val="Calibri"/>
        <family val="2"/>
        <charset val="238"/>
        <scheme val="minor"/>
      </rPr>
      <t>7 cevi PE-HD cevi DN 160 mm</t>
    </r>
    <r>
      <rPr>
        <sz val="9"/>
        <rFont val="Calibri"/>
        <family val="2"/>
        <charset val="238"/>
        <scheme val="minor"/>
      </rPr>
      <t xml:space="preserve"> in</t>
    </r>
    <r>
      <rPr>
        <b/>
        <sz val="9"/>
        <rFont val="Calibri"/>
        <family val="2"/>
        <charset val="238"/>
        <scheme val="minor"/>
      </rPr>
      <t xml:space="preserve"> 2 cevi PEHD Ø50 mm dvojček</t>
    </r>
    <r>
      <rPr>
        <sz val="9"/>
        <rFont val="Calibri"/>
        <family val="2"/>
        <charset val="238"/>
        <scheme val="minor"/>
      </rPr>
      <t xml:space="preserve"> (2 x dvojček za TK) na globini 1,5 m ali globlje (odvisno od globine lokalnih komunalnih vodov) v zemljini III. – IV. ktg.</t>
    </r>
  </si>
  <si>
    <r>
      <t>Izdelava preboja s kovinsko zaščitno cevjo (</t>
    </r>
    <r>
      <rPr>
        <b/>
        <sz val="9"/>
        <rFont val="Calibri"/>
        <family val="2"/>
        <charset val="238"/>
        <scheme val="minor"/>
      </rPr>
      <t>fi 508 mm</t>
    </r>
    <r>
      <rPr>
        <sz val="9"/>
        <rFont val="Calibri"/>
        <family val="2"/>
        <charset val="238"/>
        <scheme val="minor"/>
      </rPr>
      <t>, debeline</t>
    </r>
    <r>
      <rPr>
        <b/>
        <sz val="9"/>
        <rFont val="Calibri"/>
        <family val="2"/>
        <charset val="238"/>
        <scheme val="minor"/>
      </rPr>
      <t xml:space="preserve"> 8,0 mm</t>
    </r>
    <r>
      <rPr>
        <sz val="9"/>
        <rFont val="Calibri"/>
        <family val="2"/>
        <charset val="238"/>
        <scheme val="minor"/>
      </rPr>
      <t xml:space="preserve">) brez usmerjanja za uvlačenje </t>
    </r>
    <r>
      <rPr>
        <b/>
        <sz val="9"/>
        <rFont val="Calibri"/>
        <family val="2"/>
        <charset val="238"/>
        <scheme val="minor"/>
      </rPr>
      <t>5 cevi PE-HD cevi DN 160 mm</t>
    </r>
    <r>
      <rPr>
        <sz val="9"/>
        <rFont val="Calibri"/>
        <family val="2"/>
        <charset val="238"/>
        <scheme val="minor"/>
      </rPr>
      <t xml:space="preserve"> in </t>
    </r>
    <r>
      <rPr>
        <b/>
        <sz val="9"/>
        <rFont val="Calibri"/>
        <family val="2"/>
        <charset val="238"/>
        <scheme val="minor"/>
      </rPr>
      <t>2 cevi PEHD Ø50 mm</t>
    </r>
    <r>
      <rPr>
        <sz val="9"/>
        <rFont val="Calibri"/>
        <family val="2"/>
        <charset val="238"/>
        <scheme val="minor"/>
      </rPr>
      <t xml:space="preserve"> </t>
    </r>
    <r>
      <rPr>
        <b/>
        <sz val="9"/>
        <rFont val="Calibri"/>
        <family val="2"/>
        <charset val="238"/>
        <scheme val="minor"/>
      </rPr>
      <t>dvojček</t>
    </r>
    <r>
      <rPr>
        <sz val="9"/>
        <rFont val="Calibri"/>
        <family val="2"/>
        <charset val="238"/>
        <scheme val="minor"/>
      </rPr>
      <t xml:space="preserve"> (2 x dvojček za TK) na globini 1,5 m ali globlje (odvisno od globine lokalnih komunalnih vodov) v zemljini III. – IV. ktg.</t>
    </r>
  </si>
  <si>
    <r>
      <t>Izdelava preboja s kovinsko zaščitno cevjo (</t>
    </r>
    <r>
      <rPr>
        <b/>
        <sz val="9"/>
        <rFont val="Calibri"/>
        <family val="2"/>
        <charset val="238"/>
        <scheme val="minor"/>
      </rPr>
      <t>fi 711 mm</t>
    </r>
    <r>
      <rPr>
        <sz val="9"/>
        <rFont val="Calibri"/>
        <family val="2"/>
        <charset val="238"/>
        <scheme val="minor"/>
      </rPr>
      <t xml:space="preserve">, debeline </t>
    </r>
    <r>
      <rPr>
        <b/>
        <sz val="9"/>
        <rFont val="Calibri"/>
        <family val="2"/>
        <charset val="238"/>
        <scheme val="minor"/>
      </rPr>
      <t>8,8 mm</t>
    </r>
    <r>
      <rPr>
        <sz val="9"/>
        <rFont val="Calibri"/>
        <family val="2"/>
        <charset val="238"/>
        <scheme val="minor"/>
      </rPr>
      <t>) brez usmerjanja za uvlačenje</t>
    </r>
    <r>
      <rPr>
        <b/>
        <sz val="9"/>
        <rFont val="Calibri"/>
        <family val="2"/>
        <charset val="238"/>
        <scheme val="minor"/>
      </rPr>
      <t xml:space="preserve"> 8 cevi PE-HD cevi DN 160 mm</t>
    </r>
    <r>
      <rPr>
        <sz val="9"/>
        <rFont val="Calibri"/>
        <family val="2"/>
        <charset val="238"/>
        <scheme val="minor"/>
      </rPr>
      <t xml:space="preserve"> in</t>
    </r>
    <r>
      <rPr>
        <b/>
        <sz val="9"/>
        <rFont val="Calibri"/>
        <family val="2"/>
        <charset val="238"/>
        <scheme val="minor"/>
      </rPr>
      <t xml:space="preserve"> 2 cevi PEHD Ø50 mm dvojček</t>
    </r>
    <r>
      <rPr>
        <sz val="9"/>
        <rFont val="Calibri"/>
        <family val="2"/>
        <charset val="238"/>
        <scheme val="minor"/>
      </rPr>
      <t xml:space="preserve"> (2 x dvojček za TK) na globini 1,5 m ali globlje (odvisno od globine lokalnih komunalnih vodov) v zemljini III. – IV. ktg.</t>
    </r>
  </si>
  <si>
    <r>
      <t>Izdelava preboja s kovinsko zaščitno cevjo (</t>
    </r>
    <r>
      <rPr>
        <b/>
        <sz val="9"/>
        <rFont val="Calibri"/>
        <family val="2"/>
        <charset val="238"/>
        <scheme val="minor"/>
      </rPr>
      <t>fi 711 mm</t>
    </r>
    <r>
      <rPr>
        <sz val="9"/>
        <rFont val="Calibri"/>
        <family val="2"/>
        <charset val="238"/>
        <scheme val="minor"/>
      </rPr>
      <t xml:space="preserve">, debeline </t>
    </r>
    <r>
      <rPr>
        <b/>
        <sz val="9"/>
        <rFont val="Calibri"/>
        <family val="2"/>
        <charset val="238"/>
        <scheme val="minor"/>
      </rPr>
      <t>8,8 mm</t>
    </r>
    <r>
      <rPr>
        <sz val="9"/>
        <rFont val="Calibri"/>
        <family val="2"/>
        <charset val="238"/>
        <scheme val="minor"/>
      </rPr>
      <t xml:space="preserve">) brez usmerjanja za uvlačenje </t>
    </r>
    <r>
      <rPr>
        <b/>
        <sz val="9"/>
        <rFont val="Calibri"/>
        <family val="2"/>
        <charset val="238"/>
        <scheme val="minor"/>
      </rPr>
      <t>8 cevi PE-HD cevi DN 160 mm</t>
    </r>
    <r>
      <rPr>
        <sz val="9"/>
        <rFont val="Calibri"/>
        <family val="2"/>
        <charset val="238"/>
        <scheme val="minor"/>
      </rPr>
      <t xml:space="preserve"> in </t>
    </r>
    <r>
      <rPr>
        <b/>
        <sz val="9"/>
        <rFont val="Calibri"/>
        <family val="2"/>
        <charset val="238"/>
        <scheme val="minor"/>
      </rPr>
      <t>3 cevi PEHD Ø50 mm dvojček</t>
    </r>
    <r>
      <rPr>
        <sz val="9"/>
        <rFont val="Calibri"/>
        <family val="2"/>
        <charset val="238"/>
        <scheme val="minor"/>
      </rPr>
      <t xml:space="preserve"> (3 x dvojček za TK) na globini 1,5 m ali globlje (odvisno od globine lokalnih komunalnih vodov) v zemljini III. – IV. ktg.</t>
    </r>
  </si>
  <si>
    <r>
      <t>Izdelava vrtine</t>
    </r>
    <r>
      <rPr>
        <b/>
        <sz val="9"/>
        <rFont val="Calibri"/>
        <family val="2"/>
        <charset val="238"/>
        <scheme val="minor"/>
      </rPr>
      <t xml:space="preserve"> fi 640 mm</t>
    </r>
    <r>
      <rPr>
        <sz val="9"/>
        <rFont val="Calibri"/>
        <family val="2"/>
        <charset val="238"/>
        <scheme val="minor"/>
      </rPr>
      <t xml:space="preserve"> za uvlačenje</t>
    </r>
    <r>
      <rPr>
        <b/>
        <sz val="9"/>
        <rFont val="Calibri"/>
        <family val="2"/>
        <charset val="238"/>
        <scheme val="minor"/>
      </rPr>
      <t xml:space="preserve"> 5 cevi PE-HD cevi DN 160 mm</t>
    </r>
    <r>
      <rPr>
        <sz val="9"/>
        <rFont val="Calibri"/>
        <family val="2"/>
        <charset val="238"/>
        <scheme val="minor"/>
      </rPr>
      <t xml:space="preserve"> in </t>
    </r>
    <r>
      <rPr>
        <b/>
        <sz val="9"/>
        <rFont val="Calibri"/>
        <family val="2"/>
        <charset val="238"/>
        <scheme val="minor"/>
      </rPr>
      <t xml:space="preserve">2 cevi PEHD </t>
    </r>
    <r>
      <rPr>
        <b/>
        <sz val="9"/>
        <rFont val="Calibri"/>
        <family val="2"/>
        <charset val="238"/>
      </rPr>
      <t xml:space="preserve">Ø50 mm dvojček </t>
    </r>
    <r>
      <rPr>
        <sz val="9"/>
        <rFont val="Calibri"/>
        <family val="2"/>
        <charset val="238"/>
      </rPr>
      <t>(2 × dvojček za TK)</t>
    </r>
    <r>
      <rPr>
        <sz val="9"/>
        <rFont val="Calibri"/>
        <family val="2"/>
        <charset val="238"/>
        <scheme val="minor"/>
      </rPr>
      <t xml:space="preserve"> po tehnologiji HDD v zemljini III. - IV. ktg. (ktg. zemljine določiti na LM). Izvedbo izvesti skladno z grafičnim delom PZI načrta GK. </t>
    </r>
  </si>
  <si>
    <r>
      <t xml:space="preserve">Izdelava </t>
    </r>
    <r>
      <rPr>
        <b/>
        <sz val="9"/>
        <rFont val="Calibri"/>
        <family val="2"/>
        <charset val="238"/>
        <scheme val="minor"/>
      </rPr>
      <t>dveh</t>
    </r>
    <r>
      <rPr>
        <sz val="9"/>
        <rFont val="Calibri"/>
        <family val="2"/>
        <charset val="238"/>
        <scheme val="minor"/>
      </rPr>
      <t xml:space="preserve"> vzporednih vodenih vrtin </t>
    </r>
    <r>
      <rPr>
        <b/>
        <sz val="9"/>
        <rFont val="Calibri"/>
        <family val="2"/>
        <charset val="238"/>
        <scheme val="minor"/>
      </rPr>
      <t>fi 570 mm</t>
    </r>
    <r>
      <rPr>
        <sz val="9"/>
        <rFont val="Calibri"/>
        <family val="2"/>
        <charset val="238"/>
        <scheme val="minor"/>
      </rPr>
      <t xml:space="preserve"> za uvlačenje </t>
    </r>
    <r>
      <rPr>
        <b/>
        <sz val="9"/>
        <rFont val="Calibri"/>
        <family val="2"/>
        <charset val="238"/>
        <scheme val="minor"/>
      </rPr>
      <t>8 cevi PE-HD cevi DN 160 mm</t>
    </r>
    <r>
      <rPr>
        <sz val="9"/>
        <rFont val="Calibri"/>
        <family val="2"/>
        <charset val="238"/>
        <scheme val="minor"/>
      </rPr>
      <t xml:space="preserve"> in</t>
    </r>
    <r>
      <rPr>
        <b/>
        <sz val="9"/>
        <rFont val="Calibri"/>
        <family val="2"/>
        <charset val="238"/>
        <scheme val="minor"/>
      </rPr>
      <t xml:space="preserve"> 2 cevi PEHD </t>
    </r>
    <r>
      <rPr>
        <b/>
        <sz val="9"/>
        <rFont val="Calibri"/>
        <family val="2"/>
        <charset val="238"/>
      </rPr>
      <t>Ø50 mm dvojček</t>
    </r>
    <r>
      <rPr>
        <sz val="9"/>
        <rFont val="Calibri"/>
        <family val="2"/>
        <charset val="238"/>
      </rPr>
      <t xml:space="preserve"> (2 x dvojček za TK)</t>
    </r>
    <r>
      <rPr>
        <sz val="9"/>
        <rFont val="Calibri"/>
        <family val="2"/>
        <charset val="238"/>
        <scheme val="minor"/>
      </rPr>
      <t xml:space="preserve"> po tehnologiji HDD v zemljini III. - IV. ktg. (ktg. zemljine določiti na LM). Izvedbo izvesti skladno z grafičnim delom PZI načrta GK. </t>
    </r>
  </si>
  <si>
    <t>OPOMBA: Pri križanju plinovoda, se kanalizacija izvede plinotesno.</t>
  </si>
  <si>
    <t>Delitev stroškov</t>
  </si>
  <si>
    <t>Delež</t>
  </si>
  <si>
    <t>Sodo</t>
  </si>
  <si>
    <t>Elektro Celje</t>
  </si>
  <si>
    <t>Podvrtavanje 1 in 2</t>
  </si>
  <si>
    <t>Podvrtavanje 3 in 4</t>
  </si>
  <si>
    <t>Preboj 3 in 4</t>
  </si>
  <si>
    <t>Preboj 5</t>
  </si>
  <si>
    <t>SODO</t>
  </si>
  <si>
    <t>Prometna ureditev</t>
  </si>
  <si>
    <t>17.</t>
  </si>
  <si>
    <t>Izdelava vloge za pridobitev dovoljenja za delo in gibanje na železniškem območju</t>
  </si>
  <si>
    <t>18.</t>
  </si>
  <si>
    <t>KBV V KABELSKI KANALIZACIJI TIP 1</t>
  </si>
  <si>
    <t>TIP3 - POLAGANJE V KABELSKO KANALIZACIJO Z OBBETONIRANJEM (8xØ160, 2x2Ø50)</t>
  </si>
  <si>
    <t>KBV V KABELSKI KANALIZACIJI TIP 3</t>
  </si>
  <si>
    <t>KBV V KABELSKI KANALIZACIJI TIP 2</t>
  </si>
  <si>
    <t>19.</t>
  </si>
  <si>
    <t>IX.</t>
  </si>
  <si>
    <t>20.</t>
  </si>
  <si>
    <t>Izvedba cestne zapore z izdelavo elaborata za cestno zaporo</t>
  </si>
  <si>
    <t>Območja: KJ7-T6, T7-T8, T9-T10</t>
  </si>
  <si>
    <t>KBV V KABELSKI KANALIZACIJI TIP 5</t>
  </si>
  <si>
    <t>Preboj 1</t>
  </si>
  <si>
    <t>Preboj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</si>
</sst>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43" formatCode="_-* #,##0.00\ _€_-;\-* #,##0.00\ _€_-;_-* &quot;-&quot;??\ _€_-;_-@_-"/>
    <numFmt numFmtId="164" formatCode="_-* #,##0.00\ [$€]_-;\-* #,##0.00\ [$€]_-;_-* &quot;-&quot;??\ [$€]_-;_-@_-"/>
    <numFmt numFmtId="165" formatCode="#,##0.00\ [$€-1]"/>
    <numFmt numFmtId="166" formatCode="#,##0.00\ &quot;€&quot;"/>
    <numFmt numFmtId="167" formatCode="0.00000"/>
    <numFmt numFmtId="168" formatCode="_-* #,##0.00000\ _€_-;\-* #,##0.00000\ _€_-;_-* &quot;-&quot;?????\ _€_-;_-@_-"/>
  </numFmts>
  <fonts count="41">
    <font>
      <sz val="10"/>
      <name val="Arial"/>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sz val="12"/>
      <name val="SLO_Dutch"/>
      <charset val="238"/>
    </font>
    <font>
      <sz val="10"/>
      <name val="Arial"/>
      <family val="2"/>
      <charset val="238"/>
    </font>
    <font>
      <sz val="10"/>
      <name val="Arial"/>
      <family val="2"/>
      <charset val="238"/>
    </font>
    <font>
      <sz val="10"/>
      <name val="Times New Roman"/>
      <family val="1"/>
      <charset val="238"/>
    </font>
    <font>
      <sz val="11"/>
      <name val="Times New Roman"/>
      <family val="1"/>
      <charset val="238"/>
    </font>
    <font>
      <sz val="10"/>
      <name val="Arial CE"/>
      <family val="2"/>
      <charset val="238"/>
    </font>
    <font>
      <b/>
      <sz val="11"/>
      <color theme="1"/>
      <name val="Calibri"/>
      <family val="2"/>
      <charset val="238"/>
      <scheme val="minor"/>
    </font>
    <font>
      <b/>
      <sz val="14"/>
      <color theme="1"/>
      <name val="Calibri"/>
      <family val="2"/>
      <charset val="238"/>
      <scheme val="minor"/>
    </font>
    <font>
      <sz val="70"/>
      <color theme="0" tint="-0.34998626667073579"/>
      <name val="Calibri"/>
      <family val="2"/>
      <charset val="238"/>
      <scheme val="minor"/>
    </font>
    <font>
      <sz val="14"/>
      <color theme="1"/>
      <name val="Calibri"/>
      <family val="2"/>
      <charset val="238"/>
      <scheme val="minor"/>
    </font>
    <font>
      <b/>
      <sz val="11"/>
      <name val="Calibri"/>
      <family val="2"/>
      <charset val="238"/>
      <scheme val="minor"/>
    </font>
    <font>
      <sz val="11"/>
      <name val="Calibri"/>
      <family val="2"/>
      <charset val="238"/>
      <scheme val="minor"/>
    </font>
    <font>
      <b/>
      <sz val="11"/>
      <color indexed="8"/>
      <name val="Calibri"/>
      <family val="2"/>
      <charset val="238"/>
      <scheme val="minor"/>
    </font>
    <font>
      <b/>
      <sz val="26"/>
      <color theme="1"/>
      <name val="Calibri"/>
      <family val="2"/>
      <charset val="238"/>
      <scheme val="minor"/>
    </font>
    <font>
      <b/>
      <sz val="12"/>
      <color theme="1"/>
      <name val="Calibri"/>
      <family val="2"/>
      <charset val="238"/>
      <scheme val="minor"/>
    </font>
    <font>
      <sz val="10"/>
      <name val="Arial"/>
      <family val="2"/>
      <charset val="238"/>
    </font>
    <font>
      <i/>
      <sz val="11"/>
      <color theme="1"/>
      <name val="Calibri"/>
      <family val="2"/>
      <charset val="238"/>
      <scheme val="minor"/>
    </font>
    <font>
      <b/>
      <sz val="10"/>
      <color theme="1"/>
      <name val="Calibri"/>
      <family val="2"/>
      <charset val="238"/>
      <scheme val="minor"/>
    </font>
    <font>
      <b/>
      <sz val="9"/>
      <color theme="1"/>
      <name val="Calibri"/>
      <family val="2"/>
      <charset val="238"/>
      <scheme val="minor"/>
    </font>
    <font>
      <sz val="9"/>
      <name val="Calibri"/>
      <family val="2"/>
      <charset val="238"/>
      <scheme val="minor"/>
    </font>
    <font>
      <sz val="9"/>
      <color theme="1"/>
      <name val="Calibri"/>
      <family val="2"/>
      <charset val="238"/>
      <scheme val="minor"/>
    </font>
    <font>
      <sz val="9"/>
      <color rgb="FF000000"/>
      <name val="Calibri"/>
      <family val="2"/>
      <charset val="238"/>
    </font>
    <font>
      <sz val="9"/>
      <name val="Calibri"/>
      <family val="2"/>
      <charset val="238"/>
    </font>
    <font>
      <sz val="10"/>
      <color theme="1"/>
      <name val="Calibri"/>
      <family val="2"/>
      <charset val="238"/>
      <scheme val="minor"/>
    </font>
    <font>
      <sz val="11"/>
      <color rgb="FFFF0000"/>
      <name val="Calibri"/>
      <family val="2"/>
      <charset val="238"/>
      <scheme val="minor"/>
    </font>
    <font>
      <b/>
      <sz val="9"/>
      <name val="Calibri"/>
      <family val="2"/>
      <charset val="238"/>
      <scheme val="minor"/>
    </font>
    <font>
      <b/>
      <sz val="9"/>
      <name val="Calibri"/>
      <family val="2"/>
      <charset val="238"/>
    </font>
    <font>
      <sz val="9"/>
      <color rgb="FFFF0000"/>
      <name val="Calibri"/>
      <family val="2"/>
      <charset val="238"/>
    </font>
    <font>
      <b/>
      <sz val="9"/>
      <color rgb="FF000000"/>
      <name val="Calibri"/>
      <family val="2"/>
      <charset val="238"/>
    </font>
    <font>
      <sz val="9"/>
      <color rgb="FFFF0000"/>
      <name val="Calibri"/>
      <family val="2"/>
      <charset val="238"/>
      <scheme val="minor"/>
    </font>
    <font>
      <sz val="10"/>
      <name val="Arial"/>
      <family val="2"/>
      <charset val="238"/>
    </font>
  </fonts>
  <fills count="15">
    <fill>
      <patternFill patternType="none"/>
    </fill>
    <fill>
      <patternFill patternType="gray125"/>
    </fill>
    <fill>
      <patternFill patternType="solid">
        <fgColor theme="0" tint="-0.14999847407452621"/>
        <bgColor indexed="64"/>
      </patternFill>
    </fill>
    <fill>
      <patternFill patternType="solid">
        <fgColor theme="3" tint="0.59999389629810485"/>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CCFF"/>
        <bgColor indexed="64"/>
      </patternFill>
    </fill>
    <fill>
      <patternFill patternType="solid">
        <fgColor rgb="FFFFFF00"/>
        <bgColor indexed="64"/>
      </patternFill>
    </fill>
    <fill>
      <patternFill patternType="solid">
        <fgColor theme="9" tint="0.79998168889431442"/>
        <bgColor indexed="64"/>
      </patternFill>
    </fill>
    <fill>
      <patternFill patternType="solid">
        <fgColor rgb="FFFF0000"/>
        <bgColor indexed="64"/>
      </patternFill>
    </fill>
  </fills>
  <borders count="9">
    <border>
      <left/>
      <right/>
      <top/>
      <bottom/>
      <diagonal/>
    </border>
    <border>
      <left/>
      <right/>
      <top style="medium">
        <color indexed="64"/>
      </top>
      <bottom style="medium">
        <color indexed="64"/>
      </bottom>
      <diagonal/>
    </border>
    <border>
      <left/>
      <right/>
      <top style="thin">
        <color theme="0" tint="-0.34998626667073579"/>
      </top>
      <bottom/>
      <diagonal/>
    </border>
    <border>
      <left/>
      <right/>
      <top/>
      <bottom style="medium">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17">
    <xf numFmtId="0" fontId="0" fillId="0" borderId="0"/>
    <xf numFmtId="164" fontId="12" fillId="0" borderId="0" applyFont="0" applyFill="0" applyBorder="0" applyAlignment="0" applyProtection="0"/>
    <xf numFmtId="3" fontId="13" fillId="0" borderId="0"/>
    <xf numFmtId="0" fontId="9" fillId="0" borderId="0"/>
    <xf numFmtId="0" fontId="9" fillId="0" borderId="0"/>
    <xf numFmtId="0" fontId="10" fillId="0" borderId="0">
      <protection locked="0"/>
    </xf>
    <xf numFmtId="0" fontId="11" fillId="0" borderId="0"/>
    <xf numFmtId="1" fontId="14" fillId="0" borderId="0" applyFill="0" applyBorder="0" applyAlignment="0" applyProtection="0">
      <alignment horizontal="center"/>
    </xf>
    <xf numFmtId="0" fontId="15" fillId="0" borderId="0"/>
    <xf numFmtId="0" fontId="8" fillId="0" borderId="0"/>
    <xf numFmtId="43" fontId="8" fillId="0" borderId="0" applyFont="0" applyFill="0" applyBorder="0" applyAlignment="0" applyProtection="0"/>
    <xf numFmtId="43" fontId="25" fillId="0" borderId="0" applyFont="0" applyFill="0" applyBorder="0" applyAlignment="0" applyProtection="0"/>
    <xf numFmtId="0" fontId="5" fillId="0" borderId="0"/>
    <xf numFmtId="43" fontId="9" fillId="0" borderId="0" applyFont="0" applyFill="0" applyBorder="0" applyAlignment="0" applyProtection="0"/>
    <xf numFmtId="43" fontId="5" fillId="0" borderId="0" applyFont="0" applyFill="0" applyBorder="0" applyAlignment="0" applyProtection="0"/>
    <xf numFmtId="9" fontId="40" fillId="0" borderId="0" applyFont="0" applyFill="0" applyBorder="0" applyAlignment="0" applyProtection="0"/>
    <xf numFmtId="0" fontId="2" fillId="0" borderId="0"/>
  </cellStyleXfs>
  <cellXfs count="359">
    <xf numFmtId="0" fontId="0" fillId="0" borderId="0" xfId="0"/>
    <xf numFmtId="0" fontId="8" fillId="0" borderId="2" xfId="9" applyBorder="1" applyAlignment="1">
      <alignment horizontal="center" vertical="top"/>
    </xf>
    <xf numFmtId="0" fontId="8" fillId="0" borderId="2" xfId="9" applyBorder="1"/>
    <xf numFmtId="0" fontId="8" fillId="0" borderId="0" xfId="9"/>
    <xf numFmtId="0" fontId="17" fillId="0" borderId="0" xfId="9" applyFont="1"/>
    <xf numFmtId="0" fontId="19" fillId="0" borderId="0" xfId="9" applyFont="1"/>
    <xf numFmtId="0" fontId="17" fillId="0" borderId="0" xfId="9" applyFont="1" applyAlignment="1">
      <alignment horizontal="left" vertical="top"/>
    </xf>
    <xf numFmtId="0" fontId="17" fillId="0" borderId="0" xfId="9" applyFont="1" applyAlignment="1">
      <alignment horizontal="left"/>
    </xf>
    <xf numFmtId="43" fontId="17" fillId="0" borderId="0" xfId="10" applyFont="1" applyAlignment="1">
      <alignment horizontal="left"/>
    </xf>
    <xf numFmtId="0" fontId="16" fillId="2" borderId="0" xfId="9" applyFont="1" applyFill="1" applyAlignment="1">
      <alignment horizontal="center" vertical="top"/>
    </xf>
    <xf numFmtId="0" fontId="16" fillId="2" borderId="0" xfId="9" applyFont="1" applyFill="1" applyAlignment="1">
      <alignment wrapText="1"/>
    </xf>
    <xf numFmtId="0" fontId="16" fillId="2" borderId="0" xfId="9" applyFont="1" applyFill="1"/>
    <xf numFmtId="43" fontId="16" fillId="2" borderId="0" xfId="10" applyFont="1" applyFill="1"/>
    <xf numFmtId="0" fontId="16" fillId="0" borderId="0" xfId="9" applyFont="1"/>
    <xf numFmtId="0" fontId="20" fillId="0" borderId="0" xfId="9" applyFont="1" applyFill="1" applyBorder="1" applyAlignment="1">
      <alignment horizontal="center" vertical="top"/>
    </xf>
    <xf numFmtId="0" fontId="16" fillId="0" borderId="0" xfId="9" applyFont="1" applyFill="1"/>
    <xf numFmtId="0" fontId="20" fillId="0" borderId="0" xfId="9" applyFont="1" applyFill="1" applyBorder="1" applyAlignment="1">
      <alignment horizontal="left" vertical="top"/>
    </xf>
    <xf numFmtId="0" fontId="21" fillId="0" borderId="0" xfId="9" applyFont="1" applyFill="1" applyBorder="1" applyAlignment="1"/>
    <xf numFmtId="43" fontId="21" fillId="0" borderId="0" xfId="10" applyFont="1" applyFill="1" applyBorder="1" applyAlignment="1"/>
    <xf numFmtId="0" fontId="8" fillId="0" borderId="0" xfId="9" applyAlignment="1"/>
    <xf numFmtId="0" fontId="21" fillId="0" borderId="0" xfId="9" applyFont="1" applyFill="1" applyBorder="1" applyAlignment="1">
      <alignment horizontal="center" vertical="top"/>
    </xf>
    <xf numFmtId="0" fontId="20" fillId="0" borderId="0" xfId="9" applyFont="1" applyFill="1" applyBorder="1" applyAlignment="1"/>
    <xf numFmtId="0" fontId="8" fillId="0" borderId="0" xfId="9" applyAlignment="1">
      <alignment horizontal="center" vertical="top"/>
    </xf>
    <xf numFmtId="0" fontId="8" fillId="0" borderId="0" xfId="9" applyBorder="1" applyAlignment="1">
      <alignment horizontal="center" vertical="top"/>
    </xf>
    <xf numFmtId="0" fontId="8" fillId="0" borderId="0" xfId="9" applyBorder="1" applyAlignment="1"/>
    <xf numFmtId="0" fontId="16" fillId="0" borderId="0" xfId="9" applyFont="1" applyFill="1" applyAlignment="1">
      <alignment horizontal="center" vertical="top"/>
    </xf>
    <xf numFmtId="0" fontId="16" fillId="0" borderId="0" xfId="9" applyFont="1" applyFill="1" applyAlignment="1">
      <alignment wrapText="1"/>
    </xf>
    <xf numFmtId="43" fontId="16" fillId="0" borderId="0" xfId="10" applyFont="1" applyFill="1"/>
    <xf numFmtId="49" fontId="20" fillId="0" borderId="0" xfId="9" applyNumberFormat="1" applyFont="1" applyFill="1" applyBorder="1" applyAlignment="1">
      <alignment horizontal="left" vertical="top"/>
    </xf>
    <xf numFmtId="0" fontId="20" fillId="0" borderId="0" xfId="9" applyFont="1" applyFill="1" applyBorder="1" applyAlignment="1">
      <alignment horizontal="left"/>
    </xf>
    <xf numFmtId="43" fontId="20" fillId="0" borderId="0" xfId="10" applyFont="1" applyFill="1" applyBorder="1" applyAlignment="1"/>
    <xf numFmtId="0" fontId="16" fillId="0" borderId="0" xfId="9" applyFont="1" applyAlignment="1"/>
    <xf numFmtId="0" fontId="20" fillId="0" borderId="3" xfId="9" applyFont="1" applyFill="1" applyBorder="1" applyAlignment="1">
      <alignment horizontal="center" vertical="top"/>
    </xf>
    <xf numFmtId="0" fontId="20" fillId="0" borderId="3" xfId="9" applyFont="1" applyFill="1" applyBorder="1" applyAlignment="1"/>
    <xf numFmtId="43" fontId="20" fillId="0" borderId="3" xfId="10" applyFont="1" applyFill="1" applyBorder="1" applyAlignment="1"/>
    <xf numFmtId="0" fontId="16" fillId="0" borderId="0" xfId="9" applyFont="1" applyFill="1" applyAlignment="1">
      <alignment horizontal="left" vertical="top"/>
    </xf>
    <xf numFmtId="17" fontId="21" fillId="0" borderId="0" xfId="9" applyNumberFormat="1" applyFont="1" applyFill="1" applyBorder="1" applyAlignment="1"/>
    <xf numFmtId="44" fontId="16" fillId="0" borderId="0" xfId="10" applyNumberFormat="1" applyFont="1" applyFill="1"/>
    <xf numFmtId="44" fontId="20" fillId="0" borderId="0" xfId="10" applyNumberFormat="1" applyFont="1" applyFill="1" applyBorder="1" applyAlignment="1"/>
    <xf numFmtId="44" fontId="20" fillId="0" borderId="3" xfId="10" applyNumberFormat="1" applyFont="1" applyFill="1" applyBorder="1" applyAlignment="1"/>
    <xf numFmtId="0" fontId="20" fillId="3" borderId="4" xfId="9" applyFont="1" applyFill="1" applyBorder="1" applyAlignment="1">
      <alignment horizontal="center" vertical="top"/>
    </xf>
    <xf numFmtId="0" fontId="20" fillId="3" borderId="1" xfId="9" applyFont="1" applyFill="1" applyBorder="1" applyAlignment="1"/>
    <xf numFmtId="43" fontId="20" fillId="3" borderId="1" xfId="10" applyFont="1" applyFill="1" applyBorder="1" applyAlignment="1"/>
    <xf numFmtId="44" fontId="20" fillId="3" borderId="5" xfId="10" applyNumberFormat="1" applyFont="1" applyFill="1" applyBorder="1" applyAlignment="1"/>
    <xf numFmtId="0" fontId="6" fillId="0" borderId="0" xfId="9" applyFont="1"/>
    <xf numFmtId="0" fontId="6" fillId="0" borderId="0" xfId="9" applyFont="1" applyAlignment="1">
      <alignment horizontal="center" vertical="top"/>
    </xf>
    <xf numFmtId="0" fontId="8" fillId="0" borderId="0" xfId="9"/>
    <xf numFmtId="0" fontId="22" fillId="0" borderId="0" xfId="9" applyFont="1" applyBorder="1" applyAlignment="1">
      <alignment horizontal="justify" vertical="top"/>
    </xf>
    <xf numFmtId="0" fontId="17" fillId="0" borderId="0" xfId="9" applyFont="1" applyBorder="1" applyProtection="1"/>
    <xf numFmtId="0" fontId="7" fillId="0" borderId="0" xfId="9" applyFont="1" applyProtection="1"/>
    <xf numFmtId="43" fontId="7" fillId="0" borderId="0" xfId="11" applyFont="1" applyAlignment="1" applyProtection="1">
      <alignment horizontal="center"/>
    </xf>
    <xf numFmtId="49" fontId="24" fillId="0" borderId="0" xfId="9" applyNumberFormat="1" applyFont="1" applyBorder="1" applyAlignment="1" applyProtection="1">
      <alignment horizontal="center" vertical="top"/>
    </xf>
    <xf numFmtId="0" fontId="24" fillId="0" borderId="0" xfId="9" applyFont="1" applyBorder="1" applyAlignment="1" applyProtection="1">
      <alignment vertical="top"/>
    </xf>
    <xf numFmtId="43" fontId="17" fillId="0" borderId="0" xfId="11" applyFont="1" applyAlignment="1" applyProtection="1">
      <alignment horizontal="center"/>
    </xf>
    <xf numFmtId="0" fontId="18" fillId="0" borderId="0" xfId="9" applyFont="1" applyBorder="1" applyAlignment="1" applyProtection="1"/>
    <xf numFmtId="0" fontId="17" fillId="0" borderId="0" xfId="9" applyFont="1" applyProtection="1"/>
    <xf numFmtId="49" fontId="19" fillId="0" borderId="0" xfId="9" applyNumberFormat="1" applyFont="1" applyBorder="1" applyAlignment="1" applyProtection="1">
      <alignment horizontal="center" vertical="top"/>
    </xf>
    <xf numFmtId="0" fontId="19" fillId="0" borderId="0" xfId="9" applyFont="1" applyBorder="1" applyProtection="1"/>
    <xf numFmtId="43" fontId="19" fillId="0" borderId="0" xfId="11" applyFont="1" applyAlignment="1" applyProtection="1">
      <alignment horizontal="center"/>
    </xf>
    <xf numFmtId="0" fontId="19" fillId="0" borderId="0" xfId="9" applyFont="1" applyProtection="1"/>
    <xf numFmtId="49" fontId="27" fillId="2" borderId="0" xfId="9" applyNumberFormat="1" applyFont="1" applyFill="1" applyAlignment="1" applyProtection="1">
      <alignment horizontal="center" vertical="top"/>
    </xf>
    <xf numFmtId="0" fontId="27" fillId="2" borderId="0" xfId="9" applyFont="1" applyFill="1" applyAlignment="1" applyProtection="1">
      <alignment wrapText="1"/>
    </xf>
    <xf numFmtId="0" fontId="27" fillId="2" borderId="0" xfId="9" applyFont="1" applyFill="1" applyProtection="1"/>
    <xf numFmtId="43" fontId="27" fillId="2" borderId="0" xfId="11" applyFont="1" applyFill="1" applyAlignment="1" applyProtection="1">
      <alignment horizontal="center"/>
    </xf>
    <xf numFmtId="0" fontId="16" fillId="0" borderId="0" xfId="9" applyFont="1" applyProtection="1"/>
    <xf numFmtId="49" fontId="16" fillId="0" borderId="0" xfId="9" applyNumberFormat="1" applyFont="1" applyFill="1" applyBorder="1" applyAlignment="1" applyProtection="1">
      <alignment horizontal="center" vertical="top"/>
    </xf>
    <xf numFmtId="0" fontId="16" fillId="0" borderId="0" xfId="9" applyFont="1" applyFill="1" applyBorder="1" applyAlignment="1" applyProtection="1">
      <alignment wrapText="1"/>
    </xf>
    <xf numFmtId="0" fontId="16" fillId="0" borderId="0" xfId="9" applyFont="1" applyFill="1" applyProtection="1"/>
    <xf numFmtId="49" fontId="29" fillId="0" borderId="0" xfId="0" applyNumberFormat="1" applyFont="1" applyBorder="1" applyAlignment="1" applyProtection="1">
      <alignment horizontal="center" vertical="top" wrapText="1"/>
    </xf>
    <xf numFmtId="43" fontId="29" fillId="0" borderId="0" xfId="11" applyFont="1" applyAlignment="1" applyProtection="1">
      <alignment wrapText="1"/>
    </xf>
    <xf numFmtId="0" fontId="29" fillId="0" borderId="0" xfId="0" applyFont="1" applyAlignment="1" applyProtection="1">
      <alignment horizontal="center" wrapText="1"/>
    </xf>
    <xf numFmtId="49" fontId="27" fillId="2" borderId="6" xfId="9" applyNumberFormat="1" applyFont="1" applyFill="1" applyBorder="1" applyAlignment="1" applyProtection="1">
      <alignment horizontal="center" vertical="center"/>
    </xf>
    <xf numFmtId="0" fontId="27" fillId="2" borderId="6" xfId="9" applyFont="1" applyFill="1" applyBorder="1" applyAlignment="1" applyProtection="1">
      <alignment vertical="center" wrapText="1"/>
    </xf>
    <xf numFmtId="0" fontId="27" fillId="2" borderId="6" xfId="9" applyFont="1" applyFill="1" applyBorder="1" applyAlignment="1" applyProtection="1">
      <alignment vertical="center"/>
    </xf>
    <xf numFmtId="43" fontId="27" fillId="2" borderId="6" xfId="11" applyFont="1" applyFill="1" applyBorder="1" applyAlignment="1" applyProtection="1">
      <alignment horizontal="center" vertical="center"/>
    </xf>
    <xf numFmtId="0" fontId="7" fillId="0" borderId="0" xfId="9" applyFont="1" applyBorder="1" applyAlignment="1" applyProtection="1">
      <alignment vertical="center"/>
    </xf>
    <xf numFmtId="49" fontId="7" fillId="0" borderId="0" xfId="9" applyNumberFormat="1" applyFont="1" applyAlignment="1" applyProtection="1">
      <alignment horizontal="center" vertical="top"/>
    </xf>
    <xf numFmtId="0" fontId="6" fillId="0" borderId="0" xfId="9" applyFont="1" applyProtection="1"/>
    <xf numFmtId="43" fontId="6" fillId="0" borderId="0" xfId="11" applyFont="1" applyAlignment="1" applyProtection="1">
      <alignment horizontal="center"/>
    </xf>
    <xf numFmtId="49" fontId="6" fillId="0" borderId="0" xfId="9" applyNumberFormat="1" applyFont="1" applyAlignment="1" applyProtection="1">
      <alignment horizontal="center" vertical="top"/>
    </xf>
    <xf numFmtId="0" fontId="7" fillId="0" borderId="0" xfId="9" applyFont="1" applyBorder="1" applyProtection="1"/>
    <xf numFmtId="43" fontId="7" fillId="0" borderId="0" xfId="11" applyFont="1" applyBorder="1" applyAlignment="1" applyProtection="1">
      <alignment horizontal="center"/>
    </xf>
    <xf numFmtId="49" fontId="7" fillId="0" borderId="0" xfId="9" applyNumberFormat="1" applyFont="1" applyBorder="1" applyAlignment="1" applyProtection="1">
      <alignment horizontal="center" vertical="top"/>
    </xf>
    <xf numFmtId="0" fontId="29" fillId="0" borderId="0" xfId="0" applyFont="1" applyFill="1" applyAlignment="1" applyProtection="1">
      <alignment horizontal="justify" vertical="top" wrapText="1"/>
    </xf>
    <xf numFmtId="44" fontId="29" fillId="0" borderId="0" xfId="11" applyNumberFormat="1" applyFont="1" applyAlignment="1" applyProtection="1">
      <protection locked="0"/>
    </xf>
    <xf numFmtId="44" fontId="31" fillId="0" borderId="0" xfId="11" applyNumberFormat="1" applyFont="1" applyFill="1" applyBorder="1" applyAlignment="1" applyProtection="1">
      <alignment horizontal="center"/>
    </xf>
    <xf numFmtId="44" fontId="33" fillId="2" borderId="6" xfId="11" applyNumberFormat="1" applyFont="1" applyFill="1" applyBorder="1" applyAlignment="1" applyProtection="1">
      <alignment horizontal="center" vertical="center"/>
    </xf>
    <xf numFmtId="44" fontId="27" fillId="2" borderId="6" xfId="11" applyNumberFormat="1" applyFont="1" applyFill="1" applyBorder="1" applyAlignment="1" applyProtection="1">
      <alignment horizontal="center" vertical="center"/>
    </xf>
    <xf numFmtId="49" fontId="5" fillId="0" borderId="2" xfId="12" applyNumberFormat="1" applyFont="1" applyBorder="1" applyAlignment="1" applyProtection="1">
      <alignment horizontal="center" vertical="top"/>
    </xf>
    <xf numFmtId="0" fontId="5" fillId="0" borderId="2" xfId="12" applyFont="1" applyBorder="1" applyProtection="1"/>
    <xf numFmtId="43" fontId="5" fillId="0" borderId="2" xfId="13" applyFont="1" applyBorder="1" applyAlignment="1" applyProtection="1">
      <alignment horizontal="center"/>
    </xf>
    <xf numFmtId="0" fontId="5" fillId="0" borderId="0" xfId="12" applyFont="1"/>
    <xf numFmtId="49" fontId="24" fillId="0" borderId="0" xfId="12" applyNumberFormat="1" applyFont="1" applyBorder="1" applyAlignment="1" applyProtection="1">
      <alignment horizontal="center" vertical="top"/>
    </xf>
    <xf numFmtId="0" fontId="24" fillId="0" borderId="0" xfId="12" applyFont="1" applyBorder="1" applyAlignment="1" applyProtection="1">
      <alignment vertical="top"/>
    </xf>
    <xf numFmtId="0" fontId="17" fillId="0" borderId="0" xfId="12" applyFont="1" applyBorder="1" applyProtection="1"/>
    <xf numFmtId="43" fontId="17" fillId="0" borderId="0" xfId="13" applyFont="1" applyAlignment="1" applyProtection="1">
      <alignment horizontal="center"/>
    </xf>
    <xf numFmtId="0" fontId="18" fillId="0" borderId="0" xfId="12" applyFont="1" applyBorder="1" applyAlignment="1" applyProtection="1"/>
    <xf numFmtId="0" fontId="17" fillId="0" borderId="0" xfId="12" applyFont="1"/>
    <xf numFmtId="49" fontId="19" fillId="0" borderId="0" xfId="12" applyNumberFormat="1" applyFont="1" applyBorder="1" applyAlignment="1" applyProtection="1">
      <alignment horizontal="center" vertical="top"/>
    </xf>
    <xf numFmtId="0" fontId="19" fillId="0" borderId="0" xfId="12" applyFont="1" applyBorder="1" applyProtection="1"/>
    <xf numFmtId="43" fontId="19" fillId="0" borderId="0" xfId="13" applyFont="1" applyAlignment="1" applyProtection="1">
      <alignment horizontal="center"/>
    </xf>
    <xf numFmtId="0" fontId="19" fillId="0" borderId="0" xfId="12" applyFont="1"/>
    <xf numFmtId="49" fontId="27" fillId="2" borderId="0" xfId="12" applyNumberFormat="1" applyFont="1" applyFill="1" applyAlignment="1" applyProtection="1">
      <alignment horizontal="center" vertical="top"/>
    </xf>
    <xf numFmtId="0" fontId="27" fillId="2" borderId="0" xfId="12" applyFont="1" applyFill="1" applyAlignment="1" applyProtection="1">
      <alignment wrapText="1"/>
    </xf>
    <xf numFmtId="0" fontId="27" fillId="2" borderId="0" xfId="12" applyFont="1" applyFill="1" applyProtection="1"/>
    <xf numFmtId="43" fontId="27" fillId="2" borderId="0" xfId="13" applyFont="1" applyFill="1" applyAlignment="1" applyProtection="1">
      <alignment horizontal="center"/>
    </xf>
    <xf numFmtId="0" fontId="16" fillId="0" borderId="0" xfId="12" applyFont="1"/>
    <xf numFmtId="49" fontId="16" fillId="0" borderId="0" xfId="12" applyNumberFormat="1" applyFont="1" applyFill="1" applyBorder="1" applyAlignment="1" applyProtection="1">
      <alignment horizontal="center" vertical="top"/>
    </xf>
    <xf numFmtId="0" fontId="16" fillId="0" borderId="0" xfId="12" applyFont="1" applyFill="1" applyBorder="1" applyAlignment="1" applyProtection="1">
      <alignment wrapText="1"/>
    </xf>
    <xf numFmtId="0" fontId="16" fillId="0" borderId="0" xfId="12" applyFont="1" applyFill="1" applyBorder="1" applyProtection="1"/>
    <xf numFmtId="43" fontId="16" fillId="0" borderId="0" xfId="13" applyFont="1" applyFill="1" applyBorder="1" applyAlignment="1" applyProtection="1"/>
    <xf numFmtId="43" fontId="16" fillId="0" borderId="0" xfId="13" applyFont="1" applyFill="1" applyBorder="1" applyAlignment="1" applyProtection="1">
      <alignment horizontal="center"/>
    </xf>
    <xf numFmtId="0" fontId="16" fillId="0" borderId="0" xfId="12" applyFont="1" applyFill="1"/>
    <xf numFmtId="49" fontId="29" fillId="0" borderId="0" xfId="3" applyNumberFormat="1" applyFont="1" applyBorder="1" applyAlignment="1" applyProtection="1">
      <alignment horizontal="center" vertical="top" wrapText="1"/>
    </xf>
    <xf numFmtId="0" fontId="35" fillId="0" borderId="0" xfId="3" applyFont="1" applyAlignment="1" applyProtection="1">
      <alignment horizontal="left" vertical="top" wrapText="1"/>
    </xf>
    <xf numFmtId="43" fontId="29" fillId="0" borderId="0" xfId="13" applyFont="1" applyAlignment="1" applyProtection="1">
      <alignment wrapText="1"/>
    </xf>
    <xf numFmtId="43" fontId="32" fillId="0" borderId="0" xfId="13" applyFont="1" applyFill="1" applyBorder="1" applyAlignment="1" applyProtection="1"/>
    <xf numFmtId="0" fontId="29" fillId="0" borderId="0" xfId="3" applyFont="1" applyAlignment="1" applyProtection="1">
      <alignment horizontal="left" vertical="top" wrapText="1"/>
    </xf>
    <xf numFmtId="43" fontId="31" fillId="0" borderId="0" xfId="13" applyFont="1" applyFill="1" applyBorder="1" applyAlignment="1" applyProtection="1">
      <alignment horizontal="center"/>
    </xf>
    <xf numFmtId="0" fontId="29" fillId="0" borderId="0" xfId="3" applyFont="1" applyFill="1" applyAlignment="1" applyProtection="1">
      <alignment horizontal="left" vertical="top" wrapText="1"/>
    </xf>
    <xf numFmtId="0" fontId="29" fillId="0" borderId="0" xfId="3" applyFont="1" applyAlignment="1" applyProtection="1">
      <alignment horizontal="center" wrapText="1"/>
    </xf>
    <xf numFmtId="43" fontId="29" fillId="0" borderId="0" xfId="13" applyFont="1" applyAlignment="1" applyProtection="1">
      <protection locked="0"/>
    </xf>
    <xf numFmtId="0" fontId="29" fillId="0" borderId="0" xfId="3" applyFont="1" applyBorder="1" applyAlignment="1" applyProtection="1">
      <alignment horizontal="center" wrapText="1"/>
    </xf>
    <xf numFmtId="0" fontId="29" fillId="0" borderId="0" xfId="3" applyFont="1" applyAlignment="1" applyProtection="1">
      <alignment vertical="top" wrapText="1"/>
    </xf>
    <xf numFmtId="43" fontId="30" fillId="0" borderId="0" xfId="13" applyFont="1" applyAlignment="1" applyProtection="1"/>
    <xf numFmtId="43" fontId="30" fillId="0" borderId="0" xfId="13" applyFont="1" applyAlignment="1" applyProtection="1">
      <protection locked="0"/>
    </xf>
    <xf numFmtId="0" fontId="35" fillId="0" borderId="7" xfId="3" applyFont="1" applyBorder="1" applyAlignment="1" applyProtection="1">
      <alignment vertical="top" wrapText="1"/>
    </xf>
    <xf numFmtId="0" fontId="35" fillId="0" borderId="7" xfId="3" applyFont="1" applyBorder="1" applyAlignment="1" applyProtection="1">
      <alignment horizontal="center" wrapText="1"/>
    </xf>
    <xf numFmtId="43" fontId="28" fillId="0" borderId="7" xfId="13" applyFont="1" applyBorder="1" applyAlignment="1" applyProtection="1"/>
    <xf numFmtId="43" fontId="28" fillId="0" borderId="7" xfId="13" applyFont="1" applyBorder="1" applyAlignment="1" applyProtection="1">
      <protection locked="0"/>
    </xf>
    <xf numFmtId="43" fontId="38" fillId="0" borderId="7" xfId="13" applyFont="1" applyFill="1" applyBorder="1" applyAlignment="1" applyProtection="1">
      <alignment horizontal="center"/>
    </xf>
    <xf numFmtId="43" fontId="31" fillId="0" borderId="0" xfId="13" applyFont="1" applyFill="1" applyBorder="1" applyAlignment="1" applyProtection="1"/>
    <xf numFmtId="43" fontId="31" fillId="0" borderId="0" xfId="13" applyFont="1" applyFill="1" applyBorder="1" applyProtection="1"/>
    <xf numFmtId="0" fontId="26" fillId="0" borderId="0" xfId="12" applyFont="1"/>
    <xf numFmtId="49" fontId="27" fillId="2" borderId="6" xfId="12" applyNumberFormat="1" applyFont="1" applyFill="1" applyBorder="1" applyAlignment="1" applyProtection="1">
      <alignment horizontal="center" vertical="center"/>
    </xf>
    <xf numFmtId="0" fontId="27" fillId="2" borderId="6" xfId="12" applyFont="1" applyFill="1" applyBorder="1" applyAlignment="1" applyProtection="1">
      <alignment vertical="center" wrapText="1"/>
    </xf>
    <xf numFmtId="0" fontId="27" fillId="2" borderId="6" xfId="12" applyFont="1" applyFill="1" applyBorder="1" applyAlignment="1" applyProtection="1">
      <alignment vertical="center"/>
    </xf>
    <xf numFmtId="43" fontId="27" fillId="2" borderId="6" xfId="13" applyFont="1" applyFill="1" applyBorder="1" applyAlignment="1" applyProtection="1">
      <alignment horizontal="center" vertical="center"/>
    </xf>
    <xf numFmtId="43" fontId="33" fillId="2" borderId="6" xfId="13" applyFont="1" applyFill="1" applyBorder="1" applyAlignment="1" applyProtection="1">
      <alignment horizontal="center" vertical="center"/>
    </xf>
    <xf numFmtId="0" fontId="5" fillId="0" borderId="0" xfId="12" applyFont="1" applyBorder="1" applyAlignment="1">
      <alignment vertical="center"/>
    </xf>
    <xf numFmtId="49" fontId="5" fillId="0" borderId="0" xfId="12" applyNumberFormat="1" applyFont="1" applyAlignment="1">
      <alignment horizontal="center" vertical="top"/>
    </xf>
    <xf numFmtId="43" fontId="5" fillId="0" borderId="0" xfId="13" applyFont="1" applyAlignment="1">
      <alignment horizontal="center"/>
    </xf>
    <xf numFmtId="0" fontId="5" fillId="0" borderId="2" xfId="12" applyBorder="1" applyAlignment="1">
      <alignment horizontal="center" vertical="top"/>
    </xf>
    <xf numFmtId="0" fontId="5" fillId="0" borderId="2" xfId="12" applyBorder="1"/>
    <xf numFmtId="0" fontId="5" fillId="0" borderId="0" xfId="12"/>
    <xf numFmtId="0" fontId="17" fillId="0" borderId="0" xfId="12" applyFont="1" applyAlignment="1">
      <alignment horizontal="left" vertical="top"/>
    </xf>
    <xf numFmtId="0" fontId="17" fillId="0" borderId="0" xfId="12" applyFont="1" applyAlignment="1">
      <alignment horizontal="left"/>
    </xf>
    <xf numFmtId="43" fontId="17" fillId="0" borderId="0" xfId="14" applyFont="1" applyAlignment="1">
      <alignment horizontal="left"/>
    </xf>
    <xf numFmtId="0" fontId="16" fillId="2" borderId="0" xfId="12" applyFont="1" applyFill="1" applyAlignment="1">
      <alignment horizontal="center" vertical="top"/>
    </xf>
    <xf numFmtId="0" fontId="16" fillId="2" borderId="0" xfId="12" applyFont="1" applyFill="1" applyAlignment="1">
      <alignment wrapText="1"/>
    </xf>
    <xf numFmtId="0" fontId="16" fillId="2" borderId="0" xfId="12" applyFont="1" applyFill="1"/>
    <xf numFmtId="43" fontId="16" fillId="2" borderId="0" xfId="14" applyFont="1" applyFill="1"/>
    <xf numFmtId="0" fontId="16" fillId="0" borderId="0" xfId="12" applyFont="1" applyFill="1" applyAlignment="1">
      <alignment horizontal="left" vertical="top"/>
    </xf>
    <xf numFmtId="0" fontId="16" fillId="0" borderId="0" xfId="12" applyFont="1" applyFill="1" applyAlignment="1">
      <alignment wrapText="1"/>
    </xf>
    <xf numFmtId="43" fontId="16" fillId="0" borderId="0" xfId="14" applyFont="1" applyFill="1"/>
    <xf numFmtId="49" fontId="20" fillId="0" borderId="0" xfId="12" applyNumberFormat="1" applyFont="1" applyFill="1" applyBorder="1" applyAlignment="1">
      <alignment horizontal="left" vertical="top"/>
    </xf>
    <xf numFmtId="0" fontId="20" fillId="0" borderId="0" xfId="12" applyFont="1" applyFill="1" applyBorder="1" applyAlignment="1">
      <alignment horizontal="left"/>
    </xf>
    <xf numFmtId="0" fontId="20" fillId="0" borderId="0" xfId="12" applyFont="1" applyFill="1" applyBorder="1" applyAlignment="1"/>
    <xf numFmtId="43" fontId="20" fillId="0" borderId="0" xfId="14" applyFont="1" applyFill="1" applyBorder="1" applyAlignment="1"/>
    <xf numFmtId="44" fontId="20" fillId="0" borderId="0" xfId="14" applyNumberFormat="1" applyFont="1" applyFill="1" applyBorder="1" applyAlignment="1"/>
    <xf numFmtId="0" fontId="16" fillId="0" borderId="0" xfId="12" applyFont="1" applyAlignment="1"/>
    <xf numFmtId="0" fontId="21" fillId="0" borderId="0" xfId="12" applyFont="1" applyFill="1" applyBorder="1" applyAlignment="1">
      <alignment horizontal="center" vertical="top"/>
    </xf>
    <xf numFmtId="0" fontId="21" fillId="0" borderId="0" xfId="12" applyFont="1" applyFill="1" applyBorder="1" applyAlignment="1"/>
    <xf numFmtId="43" fontId="21" fillId="0" borderId="0" xfId="14" applyFont="1" applyFill="1" applyBorder="1" applyAlignment="1"/>
    <xf numFmtId="0" fontId="5" fillId="0" borderId="0" xfId="12" applyAlignment="1"/>
    <xf numFmtId="0" fontId="20" fillId="0" borderId="0" xfId="12" applyFont="1" applyFill="1" applyBorder="1" applyAlignment="1">
      <alignment horizontal="left" vertical="top"/>
    </xf>
    <xf numFmtId="17" fontId="21" fillId="0" borderId="0" xfId="12" applyNumberFormat="1" applyFont="1" applyFill="1" applyBorder="1" applyAlignment="1"/>
    <xf numFmtId="0" fontId="5" fillId="0" borderId="0" xfId="12" applyAlignment="1">
      <alignment horizontal="center" vertical="top"/>
    </xf>
    <xf numFmtId="0" fontId="5" fillId="0" borderId="0" xfId="12" applyBorder="1" applyAlignment="1">
      <alignment horizontal="center" vertical="top"/>
    </xf>
    <xf numFmtId="0" fontId="5" fillId="0" borderId="0" xfId="12" applyBorder="1" applyAlignment="1"/>
    <xf numFmtId="0" fontId="5" fillId="0" borderId="0" xfId="12" applyFont="1" applyAlignment="1">
      <alignment horizontal="center" vertical="top"/>
    </xf>
    <xf numFmtId="0" fontId="5" fillId="0" borderId="0" xfId="12" applyFont="1" applyProtection="1"/>
    <xf numFmtId="0" fontId="17" fillId="0" borderId="0" xfId="12" applyFont="1" applyBorder="1" applyAlignment="1" applyProtection="1">
      <alignment horizontal="center" vertical="top"/>
    </xf>
    <xf numFmtId="0" fontId="5" fillId="0" borderId="0" xfId="12" applyFont="1" applyBorder="1" applyProtection="1"/>
    <xf numFmtId="43" fontId="5" fillId="0" borderId="0" xfId="13" applyFont="1" applyBorder="1" applyAlignment="1" applyProtection="1">
      <alignment horizontal="center"/>
    </xf>
    <xf numFmtId="49" fontId="5" fillId="0" borderId="0" xfId="12" applyNumberFormat="1" applyFont="1" applyBorder="1" applyAlignment="1" applyProtection="1">
      <alignment horizontal="center" vertical="top"/>
    </xf>
    <xf numFmtId="0" fontId="17" fillId="0" borderId="0" xfId="12" applyFont="1" applyProtection="1"/>
    <xf numFmtId="0" fontId="19" fillId="0" borderId="0" xfId="12" applyFont="1" applyProtection="1"/>
    <xf numFmtId="0" fontId="28" fillId="0" borderId="0" xfId="12" applyFont="1" applyBorder="1" applyAlignment="1" applyProtection="1">
      <alignment horizontal="justify" vertical="top" wrapText="1"/>
    </xf>
    <xf numFmtId="0" fontId="16" fillId="0" borderId="0" xfId="12" applyFont="1" applyProtection="1"/>
    <xf numFmtId="0" fontId="16" fillId="0" borderId="0" xfId="12" applyFont="1" applyFill="1" applyProtection="1"/>
    <xf numFmtId="43" fontId="31" fillId="0" borderId="0" xfId="13" applyFont="1" applyFill="1" applyBorder="1" applyAlignment="1" applyProtection="1">
      <protection locked="0"/>
    </xf>
    <xf numFmtId="0" fontId="26" fillId="0" borderId="0" xfId="12" applyFont="1" applyProtection="1"/>
    <xf numFmtId="0" fontId="5" fillId="0" borderId="0" xfId="12" applyFont="1" applyBorder="1" applyAlignment="1" applyProtection="1">
      <alignment vertical="center"/>
    </xf>
    <xf numFmtId="49" fontId="5" fillId="0" borderId="0" xfId="12" applyNumberFormat="1" applyFont="1" applyAlignment="1" applyProtection="1">
      <alignment horizontal="center" vertical="top"/>
    </xf>
    <xf numFmtId="43" fontId="5" fillId="0" borderId="0" xfId="13" applyFont="1" applyAlignment="1" applyProtection="1">
      <alignment horizontal="center"/>
    </xf>
    <xf numFmtId="43" fontId="16" fillId="0" borderId="0" xfId="13" applyFont="1" applyFill="1" applyBorder="1" applyAlignment="1" applyProtection="1">
      <alignment horizontal="center"/>
      <protection locked="0"/>
    </xf>
    <xf numFmtId="43" fontId="36" fillId="0" borderId="0" xfId="13" applyFont="1" applyFill="1" applyBorder="1" applyAlignment="1" applyProtection="1">
      <alignment horizontal="center"/>
    </xf>
    <xf numFmtId="43" fontId="32" fillId="0" borderId="0" xfId="13" applyFont="1" applyFill="1" applyBorder="1" applyAlignment="1" applyProtection="1">
      <protection locked="0"/>
    </xf>
    <xf numFmtId="43" fontId="32" fillId="0" borderId="0" xfId="13" applyFont="1" applyFill="1" applyBorder="1" applyAlignment="1" applyProtection="1">
      <alignment horizontal="center"/>
    </xf>
    <xf numFmtId="43" fontId="35" fillId="0" borderId="7" xfId="13" applyFont="1" applyBorder="1" applyAlignment="1" applyProtection="1">
      <protection locked="0"/>
    </xf>
    <xf numFmtId="43" fontId="36" fillId="0" borderId="7" xfId="13" applyFont="1" applyFill="1" applyBorder="1" applyAlignment="1" applyProtection="1">
      <alignment horizontal="center"/>
    </xf>
    <xf numFmtId="0" fontId="35" fillId="0" borderId="0" xfId="3" applyFont="1" applyBorder="1" applyAlignment="1" applyProtection="1">
      <alignment vertical="top" wrapText="1"/>
    </xf>
    <xf numFmtId="0" fontId="35" fillId="0" borderId="0" xfId="3" applyFont="1" applyBorder="1" applyAlignment="1" applyProtection="1">
      <alignment horizontal="center" wrapText="1"/>
    </xf>
    <xf numFmtId="43" fontId="35" fillId="0" borderId="0" xfId="13" applyFont="1" applyBorder="1" applyAlignment="1" applyProtection="1">
      <protection locked="0"/>
    </xf>
    <xf numFmtId="0" fontId="21" fillId="0" borderId="0" xfId="12" applyFont="1" applyFill="1" applyBorder="1" applyAlignment="1">
      <alignment wrapText="1"/>
    </xf>
    <xf numFmtId="44" fontId="21" fillId="0" borderId="0" xfId="14" applyNumberFormat="1" applyFont="1" applyFill="1" applyBorder="1" applyAlignment="1"/>
    <xf numFmtId="0" fontId="20" fillId="4" borderId="4" xfId="12" applyFont="1" applyFill="1" applyBorder="1" applyAlignment="1">
      <alignment horizontal="center" vertical="top"/>
    </xf>
    <xf numFmtId="0" fontId="20" fillId="4" borderId="1" xfId="12" applyFont="1" applyFill="1" applyBorder="1" applyAlignment="1"/>
    <xf numFmtId="0" fontId="16" fillId="4" borderId="1" xfId="12" applyFont="1" applyFill="1" applyBorder="1"/>
    <xf numFmtId="43" fontId="20" fillId="4" borderId="1" xfId="14" applyFont="1" applyFill="1" applyBorder="1" applyAlignment="1"/>
    <xf numFmtId="44" fontId="20" fillId="4" borderId="5" xfId="14" applyNumberFormat="1" applyFont="1" applyFill="1" applyBorder="1" applyAlignment="1"/>
    <xf numFmtId="0" fontId="9" fillId="0" borderId="0" xfId="3" applyFont="1"/>
    <xf numFmtId="0" fontId="9" fillId="0" borderId="0" xfId="3"/>
    <xf numFmtId="43" fontId="0" fillId="0" borderId="0" xfId="13" applyFont="1"/>
    <xf numFmtId="0" fontId="9" fillId="0" borderId="0" xfId="3" applyFont="1" applyFill="1" applyBorder="1"/>
    <xf numFmtId="0" fontId="9" fillId="0" borderId="0" xfId="3" applyFill="1" applyBorder="1"/>
    <xf numFmtId="43" fontId="0" fillId="0" borderId="0" xfId="13" applyFont="1" applyFill="1" applyBorder="1"/>
    <xf numFmtId="0" fontId="5" fillId="0" borderId="0" xfId="12" applyFill="1" applyBorder="1" applyAlignment="1"/>
    <xf numFmtId="0" fontId="24" fillId="0" borderId="0" xfId="12" applyFont="1" applyBorder="1" applyProtection="1"/>
    <xf numFmtId="0" fontId="30" fillId="0" borderId="0" xfId="12" applyFont="1" applyAlignment="1" applyProtection="1">
      <alignment horizontal="center"/>
    </xf>
    <xf numFmtId="43" fontId="38" fillId="0" borderId="0" xfId="13" applyFont="1" applyFill="1" applyBorder="1" applyAlignment="1" applyProtection="1">
      <protection locked="0"/>
    </xf>
    <xf numFmtId="43" fontId="38" fillId="0" borderId="0" xfId="13" applyFont="1" applyFill="1" applyBorder="1" applyAlignment="1" applyProtection="1">
      <alignment horizontal="center"/>
    </xf>
    <xf numFmtId="0" fontId="34" fillId="0" borderId="0" xfId="12" applyFont="1" applyProtection="1"/>
    <xf numFmtId="43" fontId="36" fillId="0" borderId="0" xfId="13" applyFont="1" applyFill="1" applyBorder="1" applyAlignment="1" applyProtection="1">
      <protection locked="0"/>
    </xf>
    <xf numFmtId="43" fontId="28" fillId="0" borderId="0" xfId="13" applyFont="1" applyBorder="1" applyAlignment="1" applyProtection="1"/>
    <xf numFmtId="43" fontId="28" fillId="0" borderId="0" xfId="13" applyFont="1" applyBorder="1" applyAlignment="1" applyProtection="1">
      <protection locked="0"/>
    </xf>
    <xf numFmtId="0" fontId="39" fillId="0" borderId="0" xfId="3" applyFont="1" applyAlignment="1" applyProtection="1">
      <alignment vertical="top" wrapText="1"/>
    </xf>
    <xf numFmtId="49" fontId="27" fillId="2" borderId="8" xfId="12" applyNumberFormat="1" applyFont="1" applyFill="1" applyBorder="1" applyAlignment="1" applyProtection="1">
      <alignment horizontal="center" vertical="center"/>
    </xf>
    <xf numFmtId="0" fontId="27" fillId="2" borderId="8" xfId="12" applyFont="1" applyFill="1" applyBorder="1" applyAlignment="1" applyProtection="1">
      <alignment vertical="center" wrapText="1"/>
    </xf>
    <xf numFmtId="0" fontId="27" fillId="2" borderId="8" xfId="12" applyFont="1" applyFill="1" applyBorder="1" applyAlignment="1" applyProtection="1">
      <alignment vertical="center"/>
    </xf>
    <xf numFmtId="43" fontId="27" fillId="2" borderId="8" xfId="13" applyFont="1" applyFill="1" applyBorder="1" applyAlignment="1" applyProtection="1">
      <alignment horizontal="center" vertical="center"/>
    </xf>
    <xf numFmtId="43" fontId="33" fillId="2" borderId="8" xfId="13" applyFont="1" applyFill="1" applyBorder="1" applyAlignment="1" applyProtection="1">
      <alignment horizontal="center" vertical="center"/>
    </xf>
    <xf numFmtId="49" fontId="29" fillId="0" borderId="8" xfId="3" applyNumberFormat="1" applyFont="1" applyBorder="1" applyAlignment="1" applyProtection="1">
      <alignment horizontal="center" vertical="top" wrapText="1"/>
    </xf>
    <xf numFmtId="0" fontId="35" fillId="0" borderId="8" xfId="3" applyFont="1" applyBorder="1" applyAlignment="1" applyProtection="1">
      <alignment vertical="top" wrapText="1"/>
    </xf>
    <xf numFmtId="0" fontId="35" fillId="0" borderId="8" xfId="3" applyFont="1" applyBorder="1" applyAlignment="1" applyProtection="1">
      <alignment horizontal="center" wrapText="1"/>
    </xf>
    <xf numFmtId="43" fontId="35" fillId="0" borderId="8" xfId="13" applyFont="1" applyBorder="1" applyAlignment="1" applyProtection="1"/>
    <xf numFmtId="43" fontId="35" fillId="0" borderId="8" xfId="13" applyFont="1" applyBorder="1" applyAlignment="1" applyProtection="1">
      <protection locked="0"/>
    </xf>
    <xf numFmtId="43" fontId="36" fillId="0" borderId="8" xfId="13" applyFont="1" applyFill="1" applyBorder="1" applyAlignment="1" applyProtection="1">
      <alignment horizontal="center"/>
    </xf>
    <xf numFmtId="43" fontId="21" fillId="0" borderId="0" xfId="11" applyFont="1"/>
    <xf numFmtId="0" fontId="20" fillId="0" borderId="0" xfId="0" applyFont="1" applyAlignment="1">
      <alignment horizontal="left"/>
    </xf>
    <xf numFmtId="0" fontId="20" fillId="0" borderId="0" xfId="0" applyFont="1"/>
    <xf numFmtId="43" fontId="20" fillId="0" borderId="0" xfId="11" applyFont="1"/>
    <xf numFmtId="0" fontId="21" fillId="0" borderId="0" xfId="0" applyFont="1" applyAlignment="1">
      <alignment horizontal="left"/>
    </xf>
    <xf numFmtId="165" fontId="20" fillId="0" borderId="0" xfId="11" applyNumberFormat="1" applyFont="1"/>
    <xf numFmtId="166" fontId="21" fillId="0" borderId="0" xfId="11" applyNumberFormat="1" applyFont="1"/>
    <xf numFmtId="0" fontId="28" fillId="0" borderId="0" xfId="12" applyFont="1" applyProtection="1"/>
    <xf numFmtId="49" fontId="30" fillId="0" borderId="0" xfId="12" applyNumberFormat="1" applyFont="1" applyAlignment="1" applyProtection="1">
      <alignment horizontal="center" vertical="top"/>
    </xf>
    <xf numFmtId="0" fontId="24" fillId="5" borderId="0" xfId="12" applyFont="1" applyFill="1" applyBorder="1" applyAlignment="1" applyProtection="1">
      <alignment vertical="top"/>
    </xf>
    <xf numFmtId="0" fontId="35" fillId="9" borderId="0" xfId="3" applyFont="1" applyFill="1" applyAlignment="1" applyProtection="1">
      <alignment horizontal="left" vertical="top" wrapText="1"/>
    </xf>
    <xf numFmtId="0" fontId="35" fillId="7" borderId="0" xfId="3" applyFont="1" applyFill="1" applyAlignment="1" applyProtection="1">
      <alignment horizontal="left" vertical="top" wrapText="1"/>
    </xf>
    <xf numFmtId="0" fontId="20" fillId="0" borderId="0" xfId="9" applyNumberFormat="1" applyFont="1" applyFill="1" applyBorder="1" applyAlignment="1">
      <alignment horizontal="left" wrapText="1"/>
    </xf>
    <xf numFmtId="0" fontId="30" fillId="0" borderId="0" xfId="12" applyFont="1" applyBorder="1" applyAlignment="1" applyProtection="1">
      <alignment horizontal="left" vertical="top" wrapText="1"/>
    </xf>
    <xf numFmtId="49" fontId="3" fillId="0" borderId="0" xfId="12" applyNumberFormat="1" applyFont="1" applyAlignment="1">
      <alignment horizontal="center" vertical="top"/>
    </xf>
    <xf numFmtId="0" fontId="30" fillId="0" borderId="0" xfId="12" applyFont="1"/>
    <xf numFmtId="9" fontId="30" fillId="0" borderId="0" xfId="15" applyFont="1" applyAlignment="1">
      <alignment horizontal="center"/>
    </xf>
    <xf numFmtId="0" fontId="8" fillId="0" borderId="0" xfId="9" applyNumberFormat="1"/>
    <xf numFmtId="43" fontId="29" fillId="0" borderId="0" xfId="13" applyFont="1"/>
    <xf numFmtId="43" fontId="3" fillId="0" borderId="0" xfId="13" applyFont="1" applyAlignment="1">
      <alignment horizontal="center"/>
    </xf>
    <xf numFmtId="43" fontId="3" fillId="0" borderId="0" xfId="13" applyFont="1" applyAlignment="1" applyProtection="1">
      <alignment horizontal="center"/>
    </xf>
    <xf numFmtId="43" fontId="30" fillId="0" borderId="0" xfId="13" applyFont="1"/>
    <xf numFmtId="10" fontId="30" fillId="0" borderId="0" xfId="15" applyNumberFormat="1" applyFont="1" applyAlignment="1">
      <alignment horizontal="center"/>
    </xf>
    <xf numFmtId="43" fontId="30" fillId="0" borderId="0" xfId="13" applyFont="1" applyAlignment="1">
      <alignment horizontal="center"/>
    </xf>
    <xf numFmtId="43" fontId="29" fillId="0" borderId="0" xfId="13" applyFont="1" applyAlignment="1">
      <alignment horizontal="center"/>
    </xf>
    <xf numFmtId="49" fontId="3" fillId="0" borderId="0" xfId="12" applyNumberFormat="1" applyFont="1" applyAlignment="1" applyProtection="1">
      <alignment horizontal="center" vertical="top"/>
    </xf>
    <xf numFmtId="0" fontId="3" fillId="0" borderId="0" xfId="12" applyFont="1" applyProtection="1"/>
    <xf numFmtId="49" fontId="3" fillId="9" borderId="0" xfId="12" applyNumberFormat="1" applyFont="1" applyFill="1" applyAlignment="1" applyProtection="1">
      <alignment horizontal="center" vertical="top"/>
    </xf>
    <xf numFmtId="0" fontId="28" fillId="9" borderId="0" xfId="12" applyFont="1" applyFill="1" applyProtection="1"/>
    <xf numFmtId="0" fontId="3" fillId="9" borderId="0" xfId="12" applyFont="1" applyFill="1" applyProtection="1"/>
    <xf numFmtId="43" fontId="3" fillId="9" borderId="0" xfId="13" applyFont="1" applyFill="1" applyAlignment="1" applyProtection="1">
      <alignment horizontal="center"/>
    </xf>
    <xf numFmtId="0" fontId="28" fillId="7" borderId="0" xfId="12" applyFont="1" applyFill="1" applyProtection="1"/>
    <xf numFmtId="43" fontId="3" fillId="7" borderId="0" xfId="13" applyFont="1" applyFill="1" applyAlignment="1" applyProtection="1">
      <alignment horizontal="center"/>
    </xf>
    <xf numFmtId="43" fontId="30" fillId="0" borderId="0" xfId="13" applyFont="1" applyAlignment="1" applyProtection="1">
      <alignment horizontal="center"/>
    </xf>
    <xf numFmtId="49" fontId="29" fillId="0" borderId="0" xfId="3" applyNumberFormat="1" applyFont="1" applyBorder="1" applyAlignment="1" applyProtection="1">
      <alignment horizontal="center" vertical="center" wrapText="1"/>
    </xf>
    <xf numFmtId="0" fontId="29" fillId="0" borderId="0" xfId="3" applyFont="1" applyAlignment="1" applyProtection="1">
      <alignment vertical="center" wrapText="1"/>
    </xf>
    <xf numFmtId="0" fontId="29" fillId="0" borderId="0" xfId="3" applyFont="1" applyBorder="1" applyAlignment="1" applyProtection="1">
      <alignment horizontal="center" vertical="center" wrapText="1"/>
    </xf>
    <xf numFmtId="43" fontId="30" fillId="0" borderId="0" xfId="13" applyFont="1" applyAlignment="1" applyProtection="1">
      <alignment vertical="center"/>
    </xf>
    <xf numFmtId="0" fontId="3" fillId="0" borderId="0" xfId="12" applyFont="1" applyBorder="1" applyProtection="1"/>
    <xf numFmtId="43" fontId="3" fillId="0" borderId="0" xfId="13" applyFont="1" applyBorder="1" applyAlignment="1" applyProtection="1">
      <alignment horizontal="center"/>
    </xf>
    <xf numFmtId="0" fontId="29" fillId="0" borderId="0" xfId="3" applyFont="1" applyAlignment="1" applyProtection="1">
      <alignment horizontal="center" vertical="center" wrapText="1"/>
    </xf>
    <xf numFmtId="43" fontId="29" fillId="0" borderId="0" xfId="13" applyFont="1" applyAlignment="1" applyProtection="1">
      <alignment vertical="center" wrapText="1"/>
    </xf>
    <xf numFmtId="43" fontId="29" fillId="0" borderId="0" xfId="13" applyFont="1" applyAlignment="1" applyProtection="1">
      <alignment vertical="center"/>
    </xf>
    <xf numFmtId="0" fontId="29" fillId="0" borderId="0" xfId="12" applyFont="1" applyAlignment="1" applyProtection="1">
      <alignment horizontal="center" vertical="center"/>
    </xf>
    <xf numFmtId="43" fontId="29" fillId="0" borderId="0" xfId="13" applyFont="1" applyAlignment="1" applyProtection="1">
      <alignment horizontal="center" vertical="center" wrapText="1"/>
    </xf>
    <xf numFmtId="0" fontId="35" fillId="0" borderId="7" xfId="3" applyFont="1" applyBorder="1" applyAlignment="1" applyProtection="1">
      <alignment horizontal="center" vertical="center" wrapText="1"/>
    </xf>
    <xf numFmtId="43" fontId="28" fillId="0" borderId="7" xfId="13" applyFont="1" applyBorder="1" applyAlignment="1" applyProtection="1">
      <alignment vertical="center"/>
    </xf>
    <xf numFmtId="0" fontId="5" fillId="0" borderId="0" xfId="12" applyFont="1" applyAlignment="1">
      <alignment vertical="center"/>
    </xf>
    <xf numFmtId="43" fontId="5" fillId="0" borderId="0" xfId="13" applyFont="1" applyAlignment="1">
      <alignment horizontal="center" vertical="center"/>
    </xf>
    <xf numFmtId="9" fontId="30" fillId="0" borderId="0" xfId="15" applyFont="1" applyAlignment="1">
      <alignment horizontal="center" vertical="center"/>
    </xf>
    <xf numFmtId="43" fontId="3" fillId="0" borderId="0" xfId="13" applyFont="1" applyAlignment="1">
      <alignment horizontal="center" vertical="center"/>
    </xf>
    <xf numFmtId="43" fontId="30" fillId="0" borderId="0" xfId="13" applyFont="1" applyAlignment="1" applyProtection="1">
      <alignment horizontal="center" vertical="center"/>
    </xf>
    <xf numFmtId="43" fontId="30" fillId="0" borderId="0" xfId="13" applyFont="1" applyAlignment="1" applyProtection="1">
      <alignment horizontal="center" vertical="center" wrapText="1"/>
    </xf>
    <xf numFmtId="0" fontId="0" fillId="0" borderId="0" xfId="0" applyAlignment="1">
      <alignment horizontal="center" vertical="center"/>
    </xf>
    <xf numFmtId="43" fontId="29" fillId="0" borderId="0" xfId="13" applyFont="1" applyAlignment="1" applyProtection="1">
      <alignment horizontal="center" vertical="center"/>
    </xf>
    <xf numFmtId="0" fontId="29" fillId="0" borderId="0" xfId="0" applyFont="1" applyAlignment="1" applyProtection="1">
      <alignment horizontal="center" vertical="center" wrapText="1"/>
    </xf>
    <xf numFmtId="44" fontId="31" fillId="0" borderId="0" xfId="11" applyNumberFormat="1" applyFont="1" applyFill="1" applyBorder="1" applyAlignment="1" applyProtection="1">
      <alignment horizontal="center" vertical="center"/>
    </xf>
    <xf numFmtId="43" fontId="16" fillId="0" borderId="0" xfId="11" applyFont="1" applyFill="1" applyBorder="1" applyAlignment="1" applyProtection="1">
      <alignment horizontal="center" vertical="center"/>
    </xf>
    <xf numFmtId="43" fontId="29" fillId="0" borderId="0" xfId="11" applyFont="1" applyAlignment="1" applyProtection="1">
      <alignment horizontal="center" vertical="center" wrapText="1"/>
    </xf>
    <xf numFmtId="44" fontId="29" fillId="0" borderId="0" xfId="11" applyNumberFormat="1" applyFont="1" applyAlignment="1" applyProtection="1">
      <alignment horizontal="center" vertical="center"/>
      <protection locked="0"/>
    </xf>
    <xf numFmtId="0" fontId="16" fillId="0" borderId="0" xfId="9" applyFont="1" applyFill="1" applyBorder="1" applyAlignment="1" applyProtection="1">
      <alignment horizontal="center" vertical="center"/>
    </xf>
    <xf numFmtId="0" fontId="16" fillId="0" borderId="0" xfId="12" applyFont="1" applyAlignment="1" applyProtection="1">
      <alignment horizontal="center" vertical="center"/>
    </xf>
    <xf numFmtId="43" fontId="35" fillId="0" borderId="7" xfId="13" applyFont="1" applyBorder="1" applyAlignment="1" applyProtection="1">
      <alignment horizontal="center" vertical="center"/>
    </xf>
    <xf numFmtId="0" fontId="35" fillId="0" borderId="0" xfId="3" applyFont="1" applyBorder="1" applyAlignment="1" applyProtection="1">
      <alignment horizontal="center" vertical="center" wrapText="1"/>
    </xf>
    <xf numFmtId="43" fontId="35" fillId="0" borderId="0" xfId="13" applyFont="1" applyBorder="1" applyAlignment="1" applyProtection="1">
      <alignment horizontal="center" vertical="center"/>
    </xf>
    <xf numFmtId="0" fontId="5" fillId="0" borderId="0" xfId="12" applyFont="1" applyAlignment="1" applyProtection="1">
      <alignment horizontal="center" vertical="center"/>
    </xf>
    <xf numFmtId="43" fontId="5" fillId="0" borderId="0" xfId="13" applyFont="1" applyAlignment="1" applyProtection="1">
      <alignment horizontal="center" vertical="center"/>
    </xf>
    <xf numFmtId="0" fontId="0" fillId="0" borderId="0" xfId="0" applyAlignment="1">
      <alignment horizontal="center" vertical="center" wrapText="1"/>
    </xf>
    <xf numFmtId="49" fontId="27" fillId="0" borderId="0" xfId="12" applyNumberFormat="1" applyFont="1" applyFill="1" applyAlignment="1" applyProtection="1">
      <alignment horizontal="center" vertical="top"/>
    </xf>
    <xf numFmtId="0" fontId="27" fillId="0" borderId="0" xfId="12" applyFont="1" applyFill="1" applyAlignment="1" applyProtection="1">
      <alignment wrapText="1"/>
    </xf>
    <xf numFmtId="0" fontId="27" fillId="0" borderId="0" xfId="12" applyFont="1" applyFill="1" applyProtection="1"/>
    <xf numFmtId="43" fontId="27" fillId="0" borderId="0" xfId="13" applyFont="1" applyFill="1" applyAlignment="1" applyProtection="1">
      <alignment horizontal="center"/>
    </xf>
    <xf numFmtId="0" fontId="27" fillId="0" borderId="0" xfId="12" applyFont="1" applyFill="1" applyAlignment="1" applyProtection="1">
      <alignment vertical="center"/>
    </xf>
    <xf numFmtId="43" fontId="27" fillId="0" borderId="0" xfId="13" applyFont="1" applyFill="1" applyAlignment="1" applyProtection="1">
      <alignment horizontal="center" vertical="center"/>
    </xf>
    <xf numFmtId="10" fontId="3" fillId="0" borderId="0" xfId="12" applyNumberFormat="1" applyFont="1" applyProtection="1"/>
    <xf numFmtId="10" fontId="3" fillId="9" borderId="0" xfId="12" applyNumberFormat="1" applyFont="1" applyFill="1" applyProtection="1"/>
    <xf numFmtId="10" fontId="3" fillId="7" borderId="0" xfId="12" applyNumberFormat="1" applyFont="1" applyFill="1" applyProtection="1"/>
    <xf numFmtId="43" fontId="29" fillId="12" borderId="0" xfId="13" applyFont="1" applyFill="1" applyAlignment="1" applyProtection="1">
      <protection locked="0"/>
    </xf>
    <xf numFmtId="43" fontId="30" fillId="12" borderId="0" xfId="13" applyFont="1" applyFill="1" applyAlignment="1" applyProtection="1">
      <protection locked="0"/>
    </xf>
    <xf numFmtId="43" fontId="31" fillId="12" borderId="0" xfId="13" applyFont="1" applyFill="1" applyBorder="1" applyAlignment="1" applyProtection="1">
      <protection locked="0"/>
    </xf>
    <xf numFmtId="44" fontId="29" fillId="12" borderId="0" xfId="11" applyNumberFormat="1" applyFont="1" applyFill="1" applyAlignment="1" applyProtection="1">
      <alignment horizontal="center" vertical="center"/>
      <protection locked="0"/>
    </xf>
    <xf numFmtId="165" fontId="20" fillId="0" borderId="3" xfId="10" applyNumberFormat="1" applyFont="1" applyFill="1" applyBorder="1" applyAlignment="1"/>
    <xf numFmtId="167" fontId="5" fillId="0" borderId="2" xfId="13" applyNumberFormat="1" applyFont="1" applyBorder="1" applyAlignment="1" applyProtection="1">
      <alignment horizontal="center"/>
    </xf>
    <xf numFmtId="167" fontId="18" fillId="0" borderId="0" xfId="12" applyNumberFormat="1" applyFont="1" applyBorder="1" applyAlignment="1" applyProtection="1"/>
    <xf numFmtId="167" fontId="27" fillId="2" borderId="0" xfId="13" applyNumberFormat="1" applyFont="1" applyFill="1" applyAlignment="1" applyProtection="1">
      <alignment horizontal="center"/>
    </xf>
    <xf numFmtId="167" fontId="16" fillId="0" borderId="0" xfId="13" applyNumberFormat="1" applyFont="1" applyFill="1" applyBorder="1" applyAlignment="1" applyProtection="1">
      <alignment horizontal="center"/>
    </xf>
    <xf numFmtId="167" fontId="32" fillId="0" borderId="0" xfId="13" applyNumberFormat="1" applyFont="1" applyFill="1" applyBorder="1" applyAlignment="1" applyProtection="1">
      <alignment horizontal="center"/>
    </xf>
    <xf numFmtId="167" fontId="36" fillId="0" borderId="8" xfId="13" applyNumberFormat="1" applyFont="1" applyFill="1" applyBorder="1" applyAlignment="1" applyProtection="1">
      <alignment horizontal="center"/>
    </xf>
    <xf numFmtId="167" fontId="3" fillId="0" borderId="0" xfId="13" applyNumberFormat="1" applyFont="1" applyAlignment="1">
      <alignment horizontal="center"/>
    </xf>
    <xf numFmtId="167" fontId="5" fillId="0" borderId="0" xfId="13" applyNumberFormat="1" applyFont="1" applyAlignment="1" applyProtection="1">
      <alignment horizontal="center"/>
    </xf>
    <xf numFmtId="167" fontId="24" fillId="5" borderId="0" xfId="12" applyNumberFormat="1" applyFont="1" applyFill="1" applyBorder="1" applyAlignment="1" applyProtection="1">
      <alignment vertical="top"/>
    </xf>
    <xf numFmtId="167" fontId="37" fillId="0" borderId="0" xfId="13" applyNumberFormat="1" applyFont="1" applyFill="1" applyBorder="1" applyAlignment="1" applyProtection="1">
      <alignment horizontal="center"/>
    </xf>
    <xf numFmtId="167" fontId="31" fillId="0" borderId="0" xfId="13" applyNumberFormat="1" applyFont="1" applyFill="1" applyBorder="1" applyAlignment="1" applyProtection="1">
      <alignment horizontal="center"/>
    </xf>
    <xf numFmtId="167" fontId="31" fillId="0" borderId="0" xfId="13" applyNumberFormat="1" applyFont="1" applyFill="1" applyBorder="1" applyProtection="1"/>
    <xf numFmtId="167" fontId="5" fillId="0" borderId="0" xfId="13" applyNumberFormat="1" applyFont="1" applyAlignment="1">
      <alignment horizontal="center"/>
    </xf>
    <xf numFmtId="167" fontId="27" fillId="0" borderId="0" xfId="13" applyNumberFormat="1" applyFont="1" applyFill="1" applyAlignment="1" applyProtection="1">
      <alignment horizontal="center"/>
    </xf>
    <xf numFmtId="168" fontId="36" fillId="0" borderId="0" xfId="13" applyNumberFormat="1" applyFont="1" applyFill="1" applyBorder="1" applyAlignment="1" applyProtection="1"/>
    <xf numFmtId="168" fontId="32" fillId="0" borderId="0" xfId="13" applyNumberFormat="1" applyFont="1" applyFill="1" applyBorder="1" applyAlignment="1" applyProtection="1">
      <alignment horizontal="center"/>
    </xf>
    <xf numFmtId="168" fontId="38" fillId="0" borderId="7" xfId="13" applyNumberFormat="1" applyFont="1" applyFill="1" applyBorder="1" applyAlignment="1" applyProtection="1">
      <alignment horizontal="center"/>
    </xf>
    <xf numFmtId="168" fontId="0" fillId="0" borderId="0" xfId="0" applyNumberFormat="1"/>
    <xf numFmtId="168" fontId="31" fillId="0" borderId="0" xfId="13" applyNumberFormat="1" applyFont="1" applyFill="1" applyBorder="1" applyAlignment="1" applyProtection="1">
      <alignment horizontal="center"/>
    </xf>
    <xf numFmtId="43" fontId="36" fillId="0" borderId="0" xfId="13" applyNumberFormat="1" applyFont="1" applyFill="1" applyBorder="1" applyAlignment="1" applyProtection="1">
      <alignment horizontal="center"/>
    </xf>
    <xf numFmtId="43" fontId="27" fillId="2" borderId="8" xfId="13" applyNumberFormat="1" applyFont="1" applyFill="1" applyBorder="1" applyAlignment="1" applyProtection="1">
      <alignment horizontal="center" vertical="center"/>
    </xf>
    <xf numFmtId="43" fontId="32" fillId="0" borderId="0" xfId="13" applyNumberFormat="1" applyFont="1" applyFill="1" applyBorder="1" applyAlignment="1" applyProtection="1">
      <alignment horizontal="center"/>
    </xf>
    <xf numFmtId="43" fontId="27" fillId="2" borderId="6" xfId="13" applyNumberFormat="1" applyFont="1" applyFill="1" applyBorder="1" applyAlignment="1" applyProtection="1">
      <alignment horizontal="center" vertical="center"/>
    </xf>
    <xf numFmtId="43" fontId="16" fillId="0" borderId="0" xfId="12" applyNumberFormat="1" applyFont="1" applyProtection="1"/>
    <xf numFmtId="168" fontId="16" fillId="0" borderId="0" xfId="12" applyNumberFormat="1" applyFont="1"/>
    <xf numFmtId="168" fontId="16" fillId="0" borderId="0" xfId="12" applyNumberFormat="1" applyFont="1" applyProtection="1"/>
    <xf numFmtId="44" fontId="7" fillId="0" borderId="0" xfId="9" applyNumberFormat="1" applyFont="1" applyProtection="1"/>
    <xf numFmtId="43" fontId="5" fillId="0" borderId="0" xfId="12" applyNumberFormat="1" applyFont="1" applyProtection="1"/>
    <xf numFmtId="49" fontId="3" fillId="14" borderId="0" xfId="12" applyNumberFormat="1" applyFont="1" applyFill="1" applyAlignment="1" applyProtection="1">
      <alignment horizontal="center" vertical="top"/>
    </xf>
    <xf numFmtId="49" fontId="3" fillId="14" borderId="0" xfId="12" applyNumberFormat="1" applyFont="1" applyFill="1" applyAlignment="1">
      <alignment horizontal="center" vertical="top"/>
    </xf>
    <xf numFmtId="49" fontId="30" fillId="14" borderId="0" xfId="12" applyNumberFormat="1" applyFont="1" applyFill="1" applyAlignment="1" applyProtection="1">
      <alignment horizontal="center" vertical="top"/>
    </xf>
    <xf numFmtId="49" fontId="29" fillId="14" borderId="0" xfId="3" applyNumberFormat="1" applyFont="1" applyFill="1" applyBorder="1" applyAlignment="1" applyProtection="1">
      <alignment horizontal="center" vertical="top" wrapText="1"/>
    </xf>
    <xf numFmtId="49" fontId="5" fillId="14" borderId="0" xfId="12" applyNumberFormat="1" applyFont="1" applyFill="1" applyAlignment="1" applyProtection="1">
      <alignment horizontal="center" vertical="top"/>
    </xf>
    <xf numFmtId="49" fontId="4" fillId="14" borderId="0" xfId="12" applyNumberFormat="1" applyFont="1" applyFill="1" applyAlignment="1" applyProtection="1">
      <alignment horizontal="center" vertical="top"/>
    </xf>
    <xf numFmtId="0" fontId="18" fillId="0" borderId="0" xfId="9" applyFont="1" applyBorder="1" applyAlignment="1">
      <alignment horizontal="right"/>
    </xf>
    <xf numFmtId="0" fontId="23" fillId="0" borderId="0" xfId="9" applyFont="1" applyBorder="1" applyAlignment="1">
      <alignment vertical="top"/>
    </xf>
    <xf numFmtId="0" fontId="28" fillId="0" borderId="0" xfId="12" applyFont="1" applyBorder="1" applyAlignment="1" applyProtection="1">
      <alignment horizontal="justify" vertical="top" wrapText="1"/>
    </xf>
    <xf numFmtId="0" fontId="24" fillId="6" borderId="0" xfId="12" applyFont="1" applyFill="1" applyBorder="1" applyAlignment="1" applyProtection="1">
      <alignment horizontal="left" vertical="top"/>
    </xf>
    <xf numFmtId="0" fontId="24" fillId="8" borderId="0" xfId="12" applyFont="1" applyFill="1" applyBorder="1" applyAlignment="1" applyProtection="1">
      <alignment horizontal="left" vertical="top"/>
    </xf>
    <xf numFmtId="0" fontId="24" fillId="13" borderId="0" xfId="12" applyFont="1" applyFill="1" applyBorder="1" applyAlignment="1" applyProtection="1">
      <alignment horizontal="left" vertical="top"/>
    </xf>
    <xf numFmtId="0" fontId="24" fillId="10" borderId="0" xfId="12" applyFont="1" applyFill="1" applyBorder="1" applyAlignment="1" applyProtection="1">
      <alignment horizontal="left" vertical="top"/>
    </xf>
    <xf numFmtId="0" fontId="24" fillId="11" borderId="0" xfId="12" applyFont="1" applyFill="1" applyBorder="1" applyAlignment="1" applyProtection="1">
      <alignment horizontal="left" vertical="top"/>
    </xf>
    <xf numFmtId="0" fontId="23" fillId="0" borderId="0" xfId="12" applyFont="1" applyBorder="1" applyAlignment="1">
      <alignment vertical="top"/>
    </xf>
    <xf numFmtId="0" fontId="18" fillId="0" borderId="0" xfId="12" applyFont="1" applyBorder="1" applyAlignment="1">
      <alignment horizontal="right"/>
    </xf>
    <xf numFmtId="0" fontId="20" fillId="0" borderId="0" xfId="12" applyFont="1" applyFill="1" applyBorder="1" applyAlignment="1">
      <alignment horizontal="justify" vertical="top" wrapText="1"/>
    </xf>
    <xf numFmtId="49" fontId="1" fillId="14" borderId="0" xfId="12" applyNumberFormat="1" applyFont="1" applyFill="1" applyAlignment="1" applyProtection="1">
      <alignment horizontal="center" vertical="top"/>
    </xf>
    <xf numFmtId="0" fontId="20" fillId="0" borderId="0" xfId="9" applyFont="1" applyFill="1" applyBorder="1" applyAlignment="1">
      <alignment horizontal="left" wrapText="1"/>
    </xf>
    <xf numFmtId="0" fontId="16" fillId="0" borderId="0" xfId="9" applyFont="1" applyAlignment="1">
      <alignment wrapText="1"/>
    </xf>
  </cellXfs>
  <cellStyles count="17">
    <cellStyle name="Comma 2" xfId="13" xr:uid="{00000000-0005-0000-0000-000000000000}"/>
    <cellStyle name="Euro" xfId="1" xr:uid="{00000000-0005-0000-0000-000001000000}"/>
    <cellStyle name="Komma0" xfId="2" xr:uid="{00000000-0005-0000-0000-000002000000}"/>
    <cellStyle name="Navadno" xfId="0" builtinId="0"/>
    <cellStyle name="Navadno 2" xfId="9" xr:uid="{00000000-0005-0000-0000-000004000000}"/>
    <cellStyle name="Navadno 2 2" xfId="12" xr:uid="{00000000-0005-0000-0000-000005000000}"/>
    <cellStyle name="Navadno 2 2 2" xfId="16" xr:uid="{00000000-0005-0000-0000-000006000000}"/>
    <cellStyle name="Normal 2" xfId="3" xr:uid="{00000000-0005-0000-0000-000007000000}"/>
    <cellStyle name="Normal 2 3" xfId="4" xr:uid="{00000000-0005-0000-0000-000008000000}"/>
    <cellStyle name="Normal 3" xfId="5" xr:uid="{00000000-0005-0000-0000-000009000000}"/>
    <cellStyle name="Normal 4" xfId="6" xr:uid="{00000000-0005-0000-0000-00000A000000}"/>
    <cellStyle name="Odstotek" xfId="15" builtinId="5"/>
    <cellStyle name="pos" xfId="7" xr:uid="{00000000-0005-0000-0000-00000C000000}"/>
    <cellStyle name="Slog 1" xfId="8" xr:uid="{00000000-0005-0000-0000-00000D000000}"/>
    <cellStyle name="Vejica" xfId="11" builtinId="3"/>
    <cellStyle name="Vejica 2" xfId="10" xr:uid="{00000000-0005-0000-0000-00000F000000}"/>
    <cellStyle name="Vejica 2 2" xfId="14" xr:uid="{00000000-0005-0000-0000-000010000000}"/>
  </cellStyles>
  <dxfs count="0"/>
  <tableStyles count="0" defaultTableStyle="TableStyleMedium9" defaultPivotStyle="PivotStyleLight16"/>
  <colors>
    <mruColors>
      <color rgb="FFFFFF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6"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VA STRAN"/>
      <sheetName val="SKUPNA REKAPITULACIJA "/>
      <sheetName val="REK. G"/>
      <sheetName val="I.PRIP.DELA"/>
      <sheetName val="II. KBV TIP 1"/>
      <sheetName val="III. KBV TIP 2"/>
      <sheetName val="IV. KBV TIP 3"/>
      <sheetName val="V. KBV TIP 5"/>
      <sheetName val="VI. KBV TIP 6"/>
      <sheetName val="VII. KBV TIP 7"/>
      <sheetName val="VIII.JAŠKI"/>
      <sheetName val="IX.OST.DELA"/>
      <sheetName val="REK. O."/>
      <sheetName val="I. Podboji, HDD, križanja"/>
      <sheetName val="REK. G - izvedeno"/>
      <sheetName val="I.PRIP.DELA (izvd.)"/>
      <sheetName val="II. ZEMELJSKA (izvd.)"/>
      <sheetName val="IV.OST.DELA (izvd.)"/>
      <sheetName val=""/>
      <sheetName val="6"/>
      <sheetName val="VII. KBV TIP 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B2" t="str">
            <v>TIP6 - POLAGANJE V KABELSKO KANALIZACIJO Z OBBETONIRANJEM</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VA STRAN"/>
      <sheetName val="SKUPNA REKAPITULACIJA "/>
      <sheetName val="REK. G"/>
      <sheetName val="I.PRIP.DELA"/>
      <sheetName val="II. KBV TIP 1"/>
      <sheetName val="III. KBV TIP 2"/>
      <sheetName val="IV. KBV TIP 3"/>
      <sheetName val="V. KBV TIP 5"/>
      <sheetName val="VI. KBV TIP 6"/>
      <sheetName val="VII. KBV TIP 7"/>
      <sheetName val="VIII.JAŠKI"/>
      <sheetName val="IX.OST.DELA"/>
      <sheetName val="REK. O."/>
      <sheetName val="I. Podboji, HDD, križanja"/>
      <sheetName val="REK. G - izvedeno"/>
      <sheetName val="I.PRIP.DELA (izvd.)"/>
      <sheetName val="II. ZEMELJSKA (izvd.)"/>
      <sheetName val="IV.OST.DELA (izvd.)"/>
    </sheetNames>
    <sheetDataSet>
      <sheetData sheetId="0"/>
      <sheetData sheetId="1"/>
      <sheetData sheetId="2"/>
      <sheetData sheetId="3"/>
      <sheetData sheetId="4"/>
      <sheetData sheetId="5"/>
      <sheetData sheetId="6"/>
      <sheetData sheetId="7"/>
      <sheetData sheetId="8"/>
      <sheetData sheetId="9">
        <row r="2">
          <cell r="B2" t="str">
            <v>TIP7 - POLAGANJE V KABELSKO KANALIZACIJO Z OBBETONIRANJEM</v>
          </cell>
        </row>
      </sheetData>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2">
    <tabColor rgb="FF00B050"/>
  </sheetPr>
  <dimension ref="A1:H55"/>
  <sheetViews>
    <sheetView showZeros="0" tabSelected="1" topLeftCell="A4" zoomScale="115" zoomScaleNormal="85" zoomScalePageLayoutView="115" workbookViewId="0">
      <selection activeCell="B14" sqref="B14:E15"/>
    </sheetView>
  </sheetViews>
  <sheetFormatPr defaultColWidth="9.140625" defaultRowHeight="15"/>
  <cols>
    <col min="1" max="1" width="9.28515625" style="22" customWidth="1"/>
    <col min="2" max="2" width="33.5703125" style="3" customWidth="1"/>
    <col min="3" max="3" width="6.42578125" style="3" customWidth="1"/>
    <col min="4" max="4" width="11.28515625" style="3" customWidth="1"/>
    <col min="5" max="5" width="11.140625" style="3" customWidth="1"/>
    <col min="6" max="6" width="13.42578125" style="3" customWidth="1"/>
    <col min="7" max="16384" width="9.140625" style="3"/>
  </cols>
  <sheetData>
    <row r="1" spans="1:8">
      <c r="A1" s="1"/>
      <c r="B1" s="2"/>
      <c r="C1" s="2"/>
      <c r="D1" s="2"/>
      <c r="E1" s="2"/>
      <c r="F1" s="2"/>
    </row>
    <row r="2" spans="1:8" s="4" customFormat="1" ht="18" customHeight="1">
      <c r="A2" s="346" t="s">
        <v>26</v>
      </c>
      <c r="B2" s="346"/>
      <c r="C2" s="346"/>
      <c r="D2" s="346"/>
      <c r="E2" s="345"/>
      <c r="F2" s="345"/>
    </row>
    <row r="3" spans="1:8" s="4" customFormat="1" ht="18" customHeight="1">
      <c r="A3" s="346"/>
      <c r="B3" s="346"/>
      <c r="C3" s="346"/>
      <c r="D3" s="346"/>
      <c r="E3" s="345"/>
      <c r="F3" s="345"/>
    </row>
    <row r="4" spans="1:8" s="4" customFormat="1" ht="18" customHeight="1">
      <c r="A4" s="346"/>
      <c r="B4" s="346"/>
      <c r="C4" s="346"/>
      <c r="D4" s="346"/>
      <c r="E4" s="345"/>
      <c r="F4" s="345"/>
    </row>
    <row r="5" spans="1:8" s="5" customFormat="1" ht="18" customHeight="1">
      <c r="A5" s="346"/>
      <c r="B5" s="346"/>
      <c r="C5" s="346"/>
      <c r="D5" s="346"/>
      <c r="E5" s="345"/>
      <c r="F5" s="345"/>
    </row>
    <row r="6" spans="1:8" s="7" customFormat="1" ht="18.75">
      <c r="A6" s="6" t="s">
        <v>10</v>
      </c>
      <c r="B6" s="6"/>
      <c r="D6" s="8"/>
      <c r="E6" s="8"/>
      <c r="F6" s="8"/>
    </row>
    <row r="7" spans="1:8" s="13" customFormat="1">
      <c r="A7" s="9"/>
      <c r="B7" s="10"/>
      <c r="C7" s="11"/>
      <c r="D7" s="12"/>
      <c r="E7" s="12"/>
      <c r="F7" s="12"/>
    </row>
    <row r="8" spans="1:8" s="15" customFormat="1">
      <c r="A8" s="25"/>
      <c r="B8" s="26"/>
      <c r="D8" s="27"/>
      <c r="E8" s="27"/>
      <c r="F8" s="37"/>
    </row>
    <row r="9" spans="1:8" s="13" customFormat="1">
      <c r="A9" s="28" t="s">
        <v>0</v>
      </c>
      <c r="B9" s="29" t="s">
        <v>1</v>
      </c>
      <c r="C9" s="21"/>
      <c r="D9" s="30"/>
      <c r="E9" s="30"/>
      <c r="F9" s="38">
        <f>'REK. G'!D19</f>
        <v>0</v>
      </c>
      <c r="G9" s="31"/>
      <c r="H9" s="31"/>
    </row>
    <row r="10" spans="1:8" s="13" customFormat="1">
      <c r="A10" s="28" t="s">
        <v>78</v>
      </c>
      <c r="B10" s="29" t="str">
        <f>'I. Podboji, HDD'!B2</f>
        <v>OBRTNIŠKA DELA</v>
      </c>
      <c r="C10" s="21"/>
      <c r="D10" s="30"/>
      <c r="E10" s="30"/>
      <c r="F10" s="38">
        <f>'REK. O.'!F12</f>
        <v>0</v>
      </c>
      <c r="G10" s="31"/>
      <c r="H10" s="31"/>
    </row>
    <row r="11" spans="1:8" ht="13.9" customHeight="1" thickBot="1">
      <c r="A11" s="32"/>
      <c r="B11" s="33"/>
      <c r="C11" s="32"/>
      <c r="D11" s="33"/>
      <c r="E11" s="32"/>
      <c r="F11" s="33"/>
      <c r="G11" s="19"/>
      <c r="H11" s="19"/>
    </row>
    <row r="12" spans="1:8" s="46" customFormat="1" ht="13.9" customHeight="1">
      <c r="A12" s="14"/>
      <c r="B12" s="21"/>
      <c r="C12" s="21" t="s">
        <v>21</v>
      </c>
      <c r="D12" s="30"/>
      <c r="E12" s="30"/>
      <c r="F12" s="38">
        <f>SUM(F9:F10)</f>
        <v>0</v>
      </c>
      <c r="G12" s="19"/>
      <c r="H12" s="19"/>
    </row>
    <row r="13" spans="1:8" s="46" customFormat="1" ht="13.9" customHeight="1">
      <c r="A13" s="14"/>
      <c r="B13" s="21"/>
      <c r="C13" s="21"/>
      <c r="D13" s="30"/>
      <c r="E13" s="30"/>
      <c r="F13" s="38"/>
      <c r="G13" s="19"/>
      <c r="H13" s="19"/>
    </row>
    <row r="14" spans="1:8" s="46" customFormat="1" ht="13.9" customHeight="1">
      <c r="A14" s="14"/>
      <c r="B14" s="230"/>
      <c r="C14" s="231"/>
      <c r="D14" s="232"/>
      <c r="E14" s="229"/>
      <c r="F14" s="235">
        <f>F12*0.05</f>
        <v>0</v>
      </c>
      <c r="G14" s="19"/>
      <c r="H14" s="19"/>
    </row>
    <row r="15" spans="1:8" ht="13.9" customHeight="1">
      <c r="A15" s="16"/>
      <c r="B15" s="233"/>
      <c r="C15" s="231"/>
      <c r="D15" s="232"/>
      <c r="E15" s="229"/>
      <c r="F15" s="229"/>
      <c r="G15" s="19"/>
      <c r="H15" s="19"/>
    </row>
    <row r="16" spans="1:8" s="46" customFormat="1" ht="13.9" customHeight="1">
      <c r="A16" s="16"/>
      <c r="B16" s="233"/>
      <c r="C16" s="231"/>
      <c r="D16" s="232"/>
      <c r="E16" s="229"/>
      <c r="F16" s="229"/>
      <c r="G16" s="19"/>
      <c r="H16" s="19"/>
    </row>
    <row r="17" spans="1:8" s="46" customFormat="1" ht="13.9" customHeight="1">
      <c r="A17" s="16"/>
      <c r="C17" s="231" t="s">
        <v>21</v>
      </c>
      <c r="D17" s="232"/>
      <c r="E17" s="232"/>
      <c r="F17" s="234">
        <f>F12+F14</f>
        <v>0</v>
      </c>
      <c r="G17" s="19"/>
      <c r="H17" s="19"/>
    </row>
    <row r="18" spans="1:8" s="46" customFormat="1" ht="13.9" customHeight="1">
      <c r="A18" s="16"/>
      <c r="B18" s="231"/>
      <c r="C18" s="231"/>
      <c r="D18" s="232"/>
      <c r="E18" s="232"/>
      <c r="F18" s="234"/>
      <c r="G18" s="19"/>
      <c r="H18" s="19"/>
    </row>
    <row r="19" spans="1:8" ht="15.75" thickBot="1">
      <c r="A19" s="32"/>
      <c r="B19" s="33"/>
      <c r="C19" s="33" t="s">
        <v>11</v>
      </c>
      <c r="D19" s="34"/>
      <c r="E19" s="34"/>
      <c r="F19" s="39">
        <f>F17*0.22</f>
        <v>0</v>
      </c>
      <c r="G19" s="19"/>
      <c r="H19" s="19"/>
    </row>
    <row r="20" spans="1:8">
      <c r="A20" s="16"/>
      <c r="B20" s="21"/>
      <c r="C20" s="21"/>
      <c r="D20" s="30"/>
      <c r="E20" s="30"/>
      <c r="F20" s="38"/>
      <c r="G20" s="19"/>
      <c r="H20" s="19"/>
    </row>
    <row r="21" spans="1:8" ht="15.75" thickBot="1">
      <c r="A21" s="32"/>
      <c r="B21" s="33"/>
      <c r="C21" s="33" t="s">
        <v>21</v>
      </c>
      <c r="D21" s="34"/>
      <c r="E21" s="34"/>
      <c r="F21" s="310">
        <f>F17+F19</f>
        <v>0</v>
      </c>
      <c r="G21" s="19"/>
      <c r="H21" s="19"/>
    </row>
    <row r="22" spans="1:8">
      <c r="A22" s="16"/>
      <c r="B22" s="17"/>
      <c r="C22" s="17"/>
      <c r="D22" s="18"/>
      <c r="E22" s="18"/>
      <c r="F22" s="18"/>
      <c r="G22" s="19"/>
      <c r="H22" s="19"/>
    </row>
    <row r="23" spans="1:8">
      <c r="A23" s="20"/>
      <c r="B23" s="17"/>
      <c r="C23" s="36"/>
      <c r="D23" s="18"/>
      <c r="E23" s="18"/>
      <c r="F23" s="18"/>
      <c r="G23" s="19"/>
      <c r="H23" s="19"/>
    </row>
    <row r="24" spans="1:8">
      <c r="A24" s="47"/>
      <c r="B24" s="47"/>
      <c r="C24" s="47"/>
      <c r="D24" s="47"/>
      <c r="E24" s="47"/>
      <c r="F24" s="47"/>
      <c r="G24" s="19"/>
      <c r="H24" s="19"/>
    </row>
    <row r="25" spans="1:8">
      <c r="A25" s="20"/>
      <c r="B25" s="17"/>
      <c r="C25" s="17"/>
      <c r="D25" s="18"/>
      <c r="E25" s="18"/>
      <c r="F25" s="18"/>
      <c r="G25" s="19"/>
      <c r="H25" s="19"/>
    </row>
    <row r="26" spans="1:8">
      <c r="A26" s="16"/>
      <c r="B26" s="17"/>
      <c r="C26" s="17"/>
      <c r="D26" s="18"/>
      <c r="E26" s="18"/>
      <c r="F26" s="18"/>
      <c r="G26" s="19"/>
      <c r="H26" s="19"/>
    </row>
    <row r="27" spans="1:8">
      <c r="A27" s="20"/>
      <c r="B27" s="17"/>
      <c r="C27" s="17"/>
      <c r="D27" s="18"/>
      <c r="E27" s="18"/>
      <c r="F27" s="18"/>
      <c r="G27" s="19"/>
      <c r="H27" s="19"/>
    </row>
    <row r="28" spans="1:8">
      <c r="A28" s="20"/>
      <c r="B28" s="17"/>
      <c r="C28" s="17"/>
      <c r="D28" s="18"/>
      <c r="E28" s="18"/>
      <c r="F28" s="18"/>
      <c r="G28" s="19"/>
      <c r="H28" s="19"/>
    </row>
    <row r="29" spans="1:8">
      <c r="A29" s="20"/>
      <c r="B29" s="17"/>
      <c r="C29" s="17"/>
      <c r="D29" s="18"/>
      <c r="E29" s="18"/>
      <c r="F29" s="18"/>
      <c r="G29" s="19"/>
      <c r="H29" s="19"/>
    </row>
    <row r="30" spans="1:8">
      <c r="A30" s="20"/>
      <c r="B30" s="17"/>
      <c r="C30" s="17"/>
      <c r="D30" s="18"/>
      <c r="E30" s="18"/>
      <c r="F30" s="18"/>
      <c r="G30" s="19"/>
      <c r="H30" s="19"/>
    </row>
    <row r="31" spans="1:8">
      <c r="A31" s="20"/>
      <c r="B31" s="17"/>
      <c r="C31" s="17"/>
      <c r="D31" s="18"/>
      <c r="E31" s="18"/>
      <c r="F31" s="18"/>
      <c r="G31" s="19"/>
      <c r="H31" s="19"/>
    </row>
    <row r="32" spans="1:8">
      <c r="A32" s="20"/>
      <c r="B32" s="17"/>
      <c r="C32" s="17"/>
      <c r="D32" s="18"/>
      <c r="E32" s="18"/>
      <c r="F32" s="18"/>
      <c r="G32" s="19"/>
      <c r="H32" s="19"/>
    </row>
    <row r="33" spans="1:8">
      <c r="A33" s="20"/>
      <c r="B33" s="21"/>
      <c r="C33" s="17"/>
      <c r="D33" s="18"/>
      <c r="E33" s="18"/>
      <c r="F33" s="18"/>
      <c r="G33" s="19"/>
      <c r="H33" s="19"/>
    </row>
    <row r="34" spans="1:8">
      <c r="B34" s="19"/>
      <c r="C34" s="19"/>
      <c r="D34" s="19"/>
      <c r="E34" s="19"/>
      <c r="F34" s="19"/>
      <c r="G34" s="19"/>
      <c r="H34" s="19"/>
    </row>
    <row r="35" spans="1:8">
      <c r="B35" s="19"/>
      <c r="C35" s="19"/>
      <c r="D35" s="19"/>
      <c r="E35" s="19"/>
      <c r="F35" s="19"/>
      <c r="G35" s="19"/>
      <c r="H35" s="19"/>
    </row>
    <row r="36" spans="1:8">
      <c r="B36" s="19"/>
      <c r="C36" s="19"/>
      <c r="D36" s="19"/>
      <c r="E36" s="19"/>
      <c r="F36" s="19"/>
      <c r="G36" s="19"/>
      <c r="H36" s="19"/>
    </row>
    <row r="37" spans="1:8">
      <c r="B37" s="19"/>
      <c r="C37" s="19"/>
      <c r="D37" s="19"/>
      <c r="E37" s="19"/>
      <c r="F37" s="19"/>
      <c r="G37" s="19"/>
      <c r="H37" s="19"/>
    </row>
    <row r="38" spans="1:8">
      <c r="B38" s="19"/>
      <c r="C38" s="19"/>
      <c r="D38" s="19"/>
      <c r="E38" s="19"/>
      <c r="F38" s="19"/>
      <c r="G38" s="19"/>
      <c r="H38" s="19"/>
    </row>
    <row r="39" spans="1:8">
      <c r="B39" s="19"/>
      <c r="C39" s="19"/>
      <c r="D39" s="19"/>
      <c r="E39" s="19"/>
      <c r="F39" s="19"/>
      <c r="G39" s="19"/>
    </row>
    <row r="40" spans="1:8">
      <c r="B40" s="19"/>
      <c r="C40" s="19"/>
      <c r="D40" s="19"/>
      <c r="E40" s="19"/>
      <c r="F40" s="19"/>
      <c r="G40" s="19"/>
    </row>
    <row r="41" spans="1:8">
      <c r="B41" s="19"/>
      <c r="C41" s="19"/>
      <c r="D41" s="19"/>
      <c r="E41" s="19"/>
      <c r="F41" s="19"/>
      <c r="G41" s="19"/>
    </row>
    <row r="42" spans="1:8">
      <c r="B42" s="19"/>
      <c r="C42" s="19"/>
      <c r="D42" s="19"/>
      <c r="E42" s="19"/>
      <c r="F42" s="19"/>
      <c r="G42" s="19"/>
    </row>
    <row r="43" spans="1:8">
      <c r="B43" s="19"/>
      <c r="C43" s="19"/>
      <c r="D43" s="19"/>
      <c r="E43" s="19"/>
      <c r="F43" s="19"/>
      <c r="G43" s="19"/>
    </row>
    <row r="44" spans="1:8">
      <c r="B44" s="19"/>
      <c r="C44" s="19"/>
      <c r="D44" s="19"/>
      <c r="E44" s="19"/>
      <c r="F44" s="19"/>
      <c r="G44" s="19"/>
    </row>
    <row r="45" spans="1:8">
      <c r="B45" s="19"/>
      <c r="C45" s="19"/>
      <c r="D45" s="19"/>
      <c r="E45" s="19"/>
      <c r="F45" s="19"/>
      <c r="G45" s="19"/>
    </row>
    <row r="46" spans="1:8">
      <c r="B46" s="19"/>
      <c r="C46" s="19"/>
      <c r="D46" s="19"/>
      <c r="E46" s="19"/>
      <c r="F46" s="19"/>
      <c r="G46" s="19"/>
    </row>
    <row r="47" spans="1:8">
      <c r="B47" s="19"/>
      <c r="C47" s="19"/>
      <c r="D47" s="19"/>
      <c r="E47" s="19"/>
      <c r="F47" s="19"/>
      <c r="G47" s="19"/>
    </row>
    <row r="48" spans="1:8">
      <c r="B48" s="19"/>
      <c r="C48" s="19"/>
      <c r="D48" s="19"/>
      <c r="E48" s="19"/>
      <c r="F48" s="19"/>
      <c r="G48" s="19"/>
    </row>
    <row r="49" spans="1:7">
      <c r="B49" s="19"/>
      <c r="C49" s="19"/>
      <c r="D49" s="19"/>
      <c r="E49" s="19"/>
      <c r="F49" s="19"/>
      <c r="G49" s="19"/>
    </row>
    <row r="50" spans="1:7">
      <c r="B50" s="19"/>
      <c r="C50" s="19"/>
      <c r="D50" s="19"/>
      <c r="E50" s="19"/>
      <c r="F50" s="19"/>
      <c r="G50" s="19"/>
    </row>
    <row r="51" spans="1:7">
      <c r="B51" s="19"/>
      <c r="C51" s="19"/>
      <c r="D51" s="19"/>
      <c r="E51" s="19"/>
      <c r="F51" s="19"/>
      <c r="G51" s="19"/>
    </row>
    <row r="52" spans="1:7">
      <c r="A52" s="23"/>
      <c r="B52" s="24"/>
      <c r="C52" s="24"/>
      <c r="D52" s="24"/>
      <c r="E52" s="24"/>
      <c r="F52" s="24"/>
      <c r="G52" s="19"/>
    </row>
    <row r="54" spans="1:7">
      <c r="B54" s="44"/>
      <c r="C54" s="44"/>
      <c r="D54" s="44"/>
      <c r="E54" s="44"/>
      <c r="F54" s="44"/>
    </row>
    <row r="55" spans="1:7">
      <c r="A55" s="45"/>
    </row>
  </sheetData>
  <mergeCells count="2">
    <mergeCell ref="E2:F5"/>
    <mergeCell ref="A2:D5"/>
  </mergeCells>
  <pageMargins left="0.70866141732283472" right="0.70866141732283472" top="1.3385826771653544" bottom="0.74803149606299213" header="0.31496062992125984" footer="0.31496062992125984"/>
  <pageSetup paperSize="257" scale="97" orientation="portrait" r:id="rId1"/>
  <headerFooter>
    <oddHeader>&amp;L&amp;"Franklin Gothic Book,Regular"&amp;9 
NAČRT GRADBENIH KONSTRUKCIJ  ŠT.: 21/2016 – GK
KABLOVOD 2×20 kV RTP 110/20 kv PODLOG - RP 20 kV LOČICA
&amp;R
&amp;G</oddHeader>
    <oddFooter>&amp;C&amp;P / &amp;N</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11">
    <tabColor theme="4" tint="0.39997558519241921"/>
  </sheetPr>
  <dimension ref="A1:H39"/>
  <sheetViews>
    <sheetView topLeftCell="A9" zoomScaleNormal="100" zoomScaleSheetLayoutView="70" zoomScalePageLayoutView="115" workbookViewId="0">
      <selection activeCell="H6" sqref="H6"/>
    </sheetView>
  </sheetViews>
  <sheetFormatPr defaultColWidth="9.140625" defaultRowHeight="15"/>
  <cols>
    <col min="1" max="1" width="5.140625" style="76" customWidth="1"/>
    <col min="2" max="2" width="50.28515625" style="49" customWidth="1"/>
    <col min="3" max="3" width="6.140625" style="49" customWidth="1"/>
    <col min="4" max="4" width="9.85546875" style="50" customWidth="1"/>
    <col min="5" max="5" width="9.28515625" style="50" customWidth="1"/>
    <col min="6" max="6" width="11.5703125" style="50" bestFit="1" customWidth="1"/>
    <col min="7" max="7" width="9.140625" style="49"/>
    <col min="8" max="8" width="11" style="49" bestFit="1" customWidth="1"/>
    <col min="9" max="16384" width="9.140625" style="49"/>
  </cols>
  <sheetData>
    <row r="1" spans="1:8">
      <c r="A1" s="82"/>
      <c r="B1" s="80"/>
      <c r="C1" s="80"/>
      <c r="D1" s="81"/>
      <c r="E1" s="81"/>
      <c r="F1" s="81"/>
    </row>
    <row r="2" spans="1:8" s="55" customFormat="1" ht="18" customHeight="1">
      <c r="A2" s="51" t="s">
        <v>100</v>
      </c>
      <c r="B2" s="52" t="s">
        <v>101</v>
      </c>
      <c r="C2" s="48"/>
      <c r="D2" s="53"/>
      <c r="E2" s="54"/>
      <c r="F2" s="54"/>
    </row>
    <row r="3" spans="1:8" s="59" customFormat="1" ht="18" customHeight="1">
      <c r="A3" s="56"/>
      <c r="B3" s="57"/>
      <c r="C3" s="57"/>
      <c r="D3" s="58"/>
      <c r="E3" s="54"/>
      <c r="F3" s="54"/>
    </row>
    <row r="4" spans="1:8" s="64" customFormat="1">
      <c r="A4" s="60" t="s">
        <v>19</v>
      </c>
      <c r="B4" s="61" t="s">
        <v>18</v>
      </c>
      <c r="C4" s="62" t="s">
        <v>17</v>
      </c>
      <c r="D4" s="63" t="s">
        <v>16</v>
      </c>
      <c r="E4" s="63" t="s">
        <v>15</v>
      </c>
      <c r="F4" s="63" t="s">
        <v>14</v>
      </c>
    </row>
    <row r="5" spans="1:8">
      <c r="A5" s="68"/>
      <c r="B5" s="83"/>
      <c r="C5" s="70"/>
      <c r="D5" s="69"/>
      <c r="E5" s="84"/>
      <c r="F5" s="85"/>
    </row>
    <row r="6" spans="1:8" ht="25.5" customHeight="1">
      <c r="A6" s="68" t="s">
        <v>9</v>
      </c>
      <c r="B6" s="119" t="s">
        <v>97</v>
      </c>
      <c r="C6" s="284" t="s">
        <v>24</v>
      </c>
      <c r="D6" s="287">
        <v>425</v>
      </c>
      <c r="E6" s="309"/>
      <c r="F6" s="285">
        <f>D6*E6</f>
        <v>0</v>
      </c>
      <c r="H6" s="337"/>
    </row>
    <row r="7" spans="1:8">
      <c r="A7" s="68"/>
      <c r="B7" s="83"/>
      <c r="C7" s="284"/>
      <c r="D7" s="287"/>
      <c r="E7" s="288"/>
      <c r="F7" s="285"/>
    </row>
    <row r="8" spans="1:8">
      <c r="A8" s="68" t="s">
        <v>43</v>
      </c>
      <c r="B8" s="83" t="s">
        <v>98</v>
      </c>
      <c r="C8" s="284" t="s">
        <v>6</v>
      </c>
      <c r="D8" s="287">
        <v>95</v>
      </c>
      <c r="E8" s="309"/>
      <c r="F8" s="285">
        <f>D8*E8</f>
        <v>0</v>
      </c>
    </row>
    <row r="9" spans="1:8" s="67" customFormat="1">
      <c r="A9" s="65"/>
      <c r="B9" s="66"/>
      <c r="C9" s="289"/>
      <c r="D9" s="286"/>
      <c r="E9" s="286"/>
      <c r="F9" s="286"/>
    </row>
    <row r="10" spans="1:8" ht="36">
      <c r="A10" s="68" t="s">
        <v>41</v>
      </c>
      <c r="B10" s="83" t="s">
        <v>93</v>
      </c>
      <c r="C10" s="284" t="s">
        <v>24</v>
      </c>
      <c r="D10" s="287">
        <v>9.6999999999999993</v>
      </c>
      <c r="E10" s="309"/>
      <c r="F10" s="285">
        <f>D10*E10</f>
        <v>0</v>
      </c>
    </row>
    <row r="11" spans="1:8">
      <c r="A11" s="68"/>
      <c r="B11" s="83"/>
      <c r="C11" s="284"/>
      <c r="D11" s="287"/>
      <c r="E11" s="288"/>
      <c r="F11" s="285"/>
    </row>
    <row r="12" spans="1:8" ht="71.25" customHeight="1">
      <c r="A12" s="68" t="s">
        <v>44</v>
      </c>
      <c r="B12" s="83" t="s">
        <v>141</v>
      </c>
      <c r="C12" s="284" t="s">
        <v>64</v>
      </c>
      <c r="D12" s="287">
        <v>11</v>
      </c>
      <c r="E12" s="309"/>
      <c r="F12" s="285">
        <f>D12*E12</f>
        <v>0</v>
      </c>
    </row>
    <row r="13" spans="1:8">
      <c r="A13" s="68"/>
      <c r="B13" s="83"/>
      <c r="C13" s="284"/>
      <c r="D13" s="287"/>
      <c r="E13" s="288"/>
      <c r="F13" s="285"/>
    </row>
    <row r="14" spans="1:8" ht="72.75" customHeight="1">
      <c r="A14" s="68" t="s">
        <v>45</v>
      </c>
      <c r="B14" s="83" t="s">
        <v>140</v>
      </c>
      <c r="C14" s="284" t="s">
        <v>64</v>
      </c>
      <c r="D14" s="287">
        <v>14</v>
      </c>
      <c r="E14" s="309"/>
      <c r="F14" s="285">
        <f>D14*E14</f>
        <v>0</v>
      </c>
    </row>
    <row r="15" spans="1:8">
      <c r="A15" s="65"/>
      <c r="B15" s="83"/>
      <c r="C15" s="284"/>
      <c r="D15" s="287"/>
      <c r="E15" s="288"/>
      <c r="F15" s="285"/>
    </row>
    <row r="16" spans="1:8" ht="36.75" customHeight="1">
      <c r="A16" s="68" t="s">
        <v>46</v>
      </c>
      <c r="B16" s="83" t="s">
        <v>42</v>
      </c>
      <c r="C16" s="284" t="s">
        <v>64</v>
      </c>
      <c r="D16" s="287">
        <v>50</v>
      </c>
      <c r="E16" s="309"/>
      <c r="F16" s="285">
        <f>D16*E16</f>
        <v>0</v>
      </c>
    </row>
    <row r="17" spans="1:6">
      <c r="A17" s="68"/>
      <c r="B17" s="83"/>
      <c r="C17" s="284"/>
      <c r="D17" s="287"/>
      <c r="E17" s="288"/>
      <c r="F17" s="285"/>
    </row>
    <row r="18" spans="1:6">
      <c r="A18" s="68" t="s">
        <v>47</v>
      </c>
      <c r="B18" s="83" t="s">
        <v>94</v>
      </c>
      <c r="C18" s="284" t="s">
        <v>64</v>
      </c>
      <c r="D18" s="287">
        <v>50</v>
      </c>
      <c r="E18" s="309"/>
      <c r="F18" s="285">
        <f>D18*E18</f>
        <v>0</v>
      </c>
    </row>
    <row r="19" spans="1:6">
      <c r="A19" s="68"/>
      <c r="B19" s="83"/>
      <c r="C19" s="284"/>
      <c r="D19" s="287"/>
      <c r="E19" s="288"/>
      <c r="F19" s="285"/>
    </row>
    <row r="20" spans="1:6" ht="24">
      <c r="A20" s="68" t="s">
        <v>48</v>
      </c>
      <c r="B20" s="123" t="s">
        <v>99</v>
      </c>
      <c r="C20" s="284" t="s">
        <v>24</v>
      </c>
      <c r="D20" s="287">
        <v>285</v>
      </c>
      <c r="E20" s="309"/>
      <c r="F20" s="285">
        <f>D20*E20</f>
        <v>0</v>
      </c>
    </row>
    <row r="21" spans="1:6">
      <c r="A21" s="68"/>
      <c r="C21" s="284"/>
      <c r="D21" s="287"/>
      <c r="E21" s="288"/>
      <c r="F21" s="285"/>
    </row>
    <row r="22" spans="1:6" ht="24">
      <c r="A22" s="68" t="s">
        <v>49</v>
      </c>
      <c r="B22" s="123" t="s">
        <v>89</v>
      </c>
      <c r="C22" s="284" t="s">
        <v>24</v>
      </c>
      <c r="D22" s="287">
        <v>140</v>
      </c>
      <c r="E22" s="309"/>
      <c r="F22" s="285">
        <f>D22*E22</f>
        <v>0</v>
      </c>
    </row>
    <row r="23" spans="1:6">
      <c r="A23" s="68"/>
      <c r="B23" s="83"/>
      <c r="C23" s="70"/>
      <c r="D23" s="69"/>
      <c r="E23" s="84"/>
      <c r="F23" s="85"/>
    </row>
    <row r="24" spans="1:6" s="75" customFormat="1">
      <c r="A24" s="71"/>
      <c r="B24" s="72" t="s">
        <v>91</v>
      </c>
      <c r="C24" s="73"/>
      <c r="D24" s="74"/>
      <c r="E24" s="86"/>
      <c r="F24" s="87">
        <f>SUM(F6:F23)</f>
        <v>0</v>
      </c>
    </row>
    <row r="38" spans="1:6">
      <c r="B38" s="77"/>
      <c r="C38" s="77"/>
      <c r="D38" s="78"/>
      <c r="E38" s="78"/>
      <c r="F38" s="78"/>
    </row>
    <row r="39" spans="1:6">
      <c r="A39" s="79"/>
    </row>
  </sheetData>
  <pageMargins left="0.70866141732283472" right="0.70866141732283472" top="1.3385826771653544" bottom="0.74803149606299213" header="0.31496062992125984" footer="0.31496062992125984"/>
  <pageSetup paperSize="9" scale="97" orientation="portrait" r:id="rId1"/>
  <headerFooter>
    <oddHeader>&amp;L&amp;"Franklin Gothic Book,Regular"&amp;9 
NAČRT GRADBENIH KONSTRUKCIJ  ŠT.: 21/2016 – GK
KABLOVOD 2×20 kV RTP 110/20 kv PODLOG - RP 20 kV LOČICA
&amp;R
&amp;G</oddHeader>
    <oddFooter>&amp;C&amp;P /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12">
    <tabColor theme="4" tint="0.39997558519241921"/>
  </sheetPr>
  <dimension ref="A1:H28"/>
  <sheetViews>
    <sheetView topLeftCell="A4" zoomScaleNormal="100" zoomScaleSheetLayoutView="70" zoomScalePageLayoutView="115" workbookViewId="0">
      <selection activeCell="H6" sqref="H6"/>
    </sheetView>
  </sheetViews>
  <sheetFormatPr defaultColWidth="9.140625" defaultRowHeight="15"/>
  <cols>
    <col min="1" max="1" width="5.140625" style="184" customWidth="1"/>
    <col min="2" max="2" width="49.5703125" style="171" customWidth="1"/>
    <col min="3" max="3" width="6.140625" style="171" customWidth="1"/>
    <col min="4" max="4" width="10.42578125" style="185" customWidth="1"/>
    <col min="5" max="5" width="9.28515625" style="185" customWidth="1"/>
    <col min="6" max="6" width="11.5703125" style="185" bestFit="1" customWidth="1"/>
    <col min="7" max="7" width="9.140625" style="171"/>
    <col min="8" max="8" width="12" style="171" bestFit="1" customWidth="1"/>
    <col min="9" max="16384" width="9.140625" style="171"/>
  </cols>
  <sheetData>
    <row r="1" spans="1:8">
      <c r="A1" s="175"/>
      <c r="B1" s="173"/>
      <c r="C1" s="173"/>
      <c r="D1" s="174"/>
      <c r="E1" s="174"/>
      <c r="F1" s="174"/>
    </row>
    <row r="2" spans="1:8" s="176" customFormat="1" ht="18" customHeight="1">
      <c r="A2" s="92" t="s">
        <v>102</v>
      </c>
      <c r="B2" s="93" t="s">
        <v>32</v>
      </c>
      <c r="C2" s="94"/>
      <c r="D2" s="95"/>
      <c r="E2" s="96"/>
      <c r="F2" s="96"/>
    </row>
    <row r="3" spans="1:8" s="177" customFormat="1" ht="18" customHeight="1">
      <c r="A3" s="98"/>
      <c r="B3" s="99"/>
      <c r="C3" s="99"/>
      <c r="D3" s="100"/>
      <c r="E3" s="96"/>
      <c r="F3" s="96"/>
    </row>
    <row r="4" spans="1:8" s="179" customFormat="1">
      <c r="A4" s="102" t="s">
        <v>19</v>
      </c>
      <c r="B4" s="103" t="s">
        <v>18</v>
      </c>
      <c r="C4" s="104" t="s">
        <v>17</v>
      </c>
      <c r="D4" s="105" t="s">
        <v>16</v>
      </c>
      <c r="E4" s="105" t="s">
        <v>15</v>
      </c>
      <c r="F4" s="105" t="s">
        <v>14</v>
      </c>
    </row>
    <row r="5" spans="1:8">
      <c r="A5" s="113"/>
      <c r="B5" s="119"/>
      <c r="C5" s="120"/>
      <c r="D5" s="115"/>
      <c r="E5" s="121"/>
      <c r="F5" s="189"/>
    </row>
    <row r="6" spans="1:8" ht="24" customHeight="1">
      <c r="A6" s="113" t="s">
        <v>9</v>
      </c>
      <c r="B6" s="119" t="s">
        <v>95</v>
      </c>
      <c r="C6" s="269" t="s">
        <v>64</v>
      </c>
      <c r="D6" s="273">
        <v>8</v>
      </c>
      <c r="E6" s="306"/>
      <c r="F6" s="189">
        <f>D6*E6</f>
        <v>0</v>
      </c>
      <c r="H6" s="338"/>
    </row>
    <row r="7" spans="1:8">
      <c r="A7" s="113"/>
      <c r="B7" s="119"/>
      <c r="C7" s="269"/>
      <c r="D7" s="273"/>
      <c r="E7" s="121"/>
      <c r="F7" s="189"/>
    </row>
    <row r="8" spans="1:8" ht="24">
      <c r="A8" s="113" t="s">
        <v>43</v>
      </c>
      <c r="B8" s="119" t="s">
        <v>96</v>
      </c>
      <c r="C8" s="269" t="s">
        <v>64</v>
      </c>
      <c r="D8" s="273">
        <v>6</v>
      </c>
      <c r="E8" s="306"/>
      <c r="F8" s="189">
        <f>D8*E8</f>
        <v>0</v>
      </c>
    </row>
    <row r="9" spans="1:8">
      <c r="A9" s="113"/>
      <c r="B9" s="119"/>
      <c r="C9" s="269"/>
      <c r="D9" s="273"/>
      <c r="E9" s="121"/>
      <c r="F9" s="189"/>
    </row>
    <row r="10" spans="1:8">
      <c r="A10" s="113" t="s">
        <v>41</v>
      </c>
      <c r="B10" s="117" t="s">
        <v>106</v>
      </c>
      <c r="C10" s="265" t="s">
        <v>8</v>
      </c>
      <c r="D10" s="273">
        <v>75</v>
      </c>
      <c r="E10" s="306"/>
      <c r="F10" s="189">
        <f t="shared" ref="F10:F16" si="0">D10*E10</f>
        <v>0</v>
      </c>
    </row>
    <row r="11" spans="1:8">
      <c r="A11" s="113"/>
      <c r="B11" s="123"/>
      <c r="C11" s="265"/>
      <c r="D11" s="273"/>
      <c r="E11" s="121"/>
      <c r="F11" s="189"/>
    </row>
    <row r="12" spans="1:8" s="179" customFormat="1" ht="51" customHeight="1">
      <c r="A12" s="113" t="s">
        <v>44</v>
      </c>
      <c r="B12" s="123" t="s">
        <v>34</v>
      </c>
      <c r="C12" s="265" t="s">
        <v>8</v>
      </c>
      <c r="D12" s="283">
        <v>75</v>
      </c>
      <c r="E12" s="306"/>
      <c r="F12" s="189">
        <f t="shared" si="0"/>
        <v>0</v>
      </c>
    </row>
    <row r="13" spans="1:8" s="179" customFormat="1">
      <c r="A13" s="113"/>
      <c r="B13" s="123"/>
      <c r="C13" s="265"/>
      <c r="D13" s="283"/>
      <c r="E13" s="121"/>
      <c r="F13" s="189"/>
    </row>
    <row r="14" spans="1:8" s="179" customFormat="1" ht="38.25" customHeight="1">
      <c r="A14" s="113" t="s">
        <v>45</v>
      </c>
      <c r="B14" s="123" t="s">
        <v>35</v>
      </c>
      <c r="C14" s="265" t="s">
        <v>6</v>
      </c>
      <c r="D14" s="283">
        <v>100</v>
      </c>
      <c r="E14" s="306"/>
      <c r="F14" s="189">
        <f t="shared" si="0"/>
        <v>0</v>
      </c>
    </row>
    <row r="15" spans="1:8" s="179" customFormat="1">
      <c r="A15" s="113"/>
      <c r="B15" s="123"/>
      <c r="C15" s="265"/>
      <c r="D15" s="283"/>
      <c r="E15" s="121"/>
      <c r="F15" s="189"/>
    </row>
    <row r="16" spans="1:8" s="179" customFormat="1">
      <c r="A16" s="113" t="s">
        <v>46</v>
      </c>
      <c r="B16" s="123" t="s">
        <v>40</v>
      </c>
      <c r="C16" s="265" t="s">
        <v>23</v>
      </c>
      <c r="D16" s="283">
        <v>1</v>
      </c>
      <c r="E16" s="306"/>
      <c r="F16" s="189">
        <f t="shared" si="0"/>
        <v>0</v>
      </c>
    </row>
    <row r="17" spans="1:6" s="179" customFormat="1">
      <c r="A17" s="113"/>
      <c r="B17" s="123"/>
      <c r="C17" s="265"/>
      <c r="D17" s="283"/>
      <c r="E17" s="121"/>
      <c r="F17" s="189"/>
    </row>
    <row r="18" spans="1:6" s="179" customFormat="1" ht="62.25" customHeight="1">
      <c r="A18" s="113" t="s">
        <v>47</v>
      </c>
      <c r="B18" s="123" t="s">
        <v>73</v>
      </c>
      <c r="C18" s="265" t="s">
        <v>23</v>
      </c>
      <c r="D18" s="283">
        <v>1</v>
      </c>
      <c r="E18" s="306"/>
      <c r="F18" s="189">
        <f>D18*E18</f>
        <v>0</v>
      </c>
    </row>
    <row r="19" spans="1:6" s="179" customFormat="1">
      <c r="A19" s="113"/>
      <c r="B19" s="123"/>
      <c r="C19" s="265"/>
      <c r="D19" s="283"/>
      <c r="E19" s="121"/>
      <c r="F19" s="189"/>
    </row>
    <row r="20" spans="1:6" s="179" customFormat="1">
      <c r="A20" s="113" t="s">
        <v>48</v>
      </c>
      <c r="B20" s="123" t="s">
        <v>28</v>
      </c>
      <c r="C20" s="265" t="s">
        <v>6</v>
      </c>
      <c r="D20" s="283">
        <v>3000</v>
      </c>
      <c r="E20" s="306"/>
      <c r="F20" s="189">
        <f t="shared" ref="F20" si="1">D20*E20</f>
        <v>0</v>
      </c>
    </row>
    <row r="21" spans="1:6" s="179" customFormat="1">
      <c r="A21" s="113"/>
      <c r="B21" s="123"/>
      <c r="C21" s="265"/>
      <c r="D21" s="283"/>
      <c r="E21" s="121"/>
      <c r="F21" s="189"/>
    </row>
    <row r="22" spans="1:6" s="179" customFormat="1" ht="24" customHeight="1">
      <c r="A22" s="113" t="s">
        <v>49</v>
      </c>
      <c r="B22" s="123" t="s">
        <v>74</v>
      </c>
      <c r="C22" s="265" t="s">
        <v>8</v>
      </c>
      <c r="D22" s="283">
        <v>15670</v>
      </c>
      <c r="E22" s="306"/>
      <c r="F22" s="189">
        <f t="shared" ref="F22:F24" si="2">D22*E22</f>
        <v>0</v>
      </c>
    </row>
    <row r="23" spans="1:6" s="179" customFormat="1">
      <c r="A23" s="113"/>
      <c r="B23" s="123"/>
      <c r="C23" s="265"/>
      <c r="D23" s="283"/>
      <c r="E23" s="121"/>
      <c r="F23" s="189"/>
    </row>
    <row r="24" spans="1:6" s="179" customFormat="1" ht="24">
      <c r="A24" s="113" t="s">
        <v>50</v>
      </c>
      <c r="B24" s="123" t="s">
        <v>92</v>
      </c>
      <c r="C24" s="265" t="s">
        <v>111</v>
      </c>
      <c r="D24" s="283">
        <v>1</v>
      </c>
      <c r="E24" s="306"/>
      <c r="F24" s="189">
        <f t="shared" si="2"/>
        <v>0</v>
      </c>
    </row>
    <row r="25" spans="1:6" s="179" customFormat="1">
      <c r="A25" s="113"/>
      <c r="B25" s="123"/>
      <c r="C25" s="265"/>
      <c r="D25" s="283"/>
      <c r="E25" s="121"/>
      <c r="F25" s="189"/>
    </row>
    <row r="26" spans="1:6" s="183" customFormat="1" ht="25.5" customHeight="1">
      <c r="A26" s="113" t="s">
        <v>51</v>
      </c>
      <c r="B26" s="123" t="s">
        <v>146</v>
      </c>
      <c r="C26" s="265" t="s">
        <v>64</v>
      </c>
      <c r="D26" s="283">
        <v>3</v>
      </c>
      <c r="E26" s="306"/>
      <c r="F26" s="189">
        <f>D26*E26</f>
        <v>0</v>
      </c>
    </row>
    <row r="27" spans="1:6">
      <c r="A27" s="113"/>
      <c r="B27" s="123"/>
      <c r="C27" s="122"/>
      <c r="D27" s="124"/>
      <c r="E27" s="125"/>
      <c r="F27" s="118"/>
    </row>
    <row r="28" spans="1:6">
      <c r="A28" s="134"/>
      <c r="B28" s="135" t="s">
        <v>36</v>
      </c>
      <c r="C28" s="136"/>
      <c r="D28" s="137"/>
      <c r="E28" s="138"/>
      <c r="F28" s="137">
        <f>SUM(F5:F26)</f>
        <v>0</v>
      </c>
    </row>
  </sheetData>
  <pageMargins left="0.70866141732283472" right="0.70866141732283472" top="1.3385826771653544" bottom="0.74803149606299213" header="0.31496062992125984" footer="0.31496062992125984"/>
  <pageSetup paperSize="9" scale="97" orientation="portrait" r:id="rId1"/>
  <headerFooter>
    <oddHeader>&amp;L&amp;"Franklin Gothic Book,Regular"&amp;9 
NAČRT GRADBENIH KONSTRUKCIJ  ŠT.: 21/2016 – GK
KABLOVOD 2×20 kV RTP 110/20 kv PODLOG - RP 20 kV LOČICA
&amp;R
&amp;G</oddHeader>
    <oddFooter>&amp;C&amp;P / &amp;N</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3">
    <tabColor theme="5" tint="-0.249977111117893"/>
  </sheetPr>
  <dimension ref="A1:H49"/>
  <sheetViews>
    <sheetView showZeros="0" topLeftCell="A4" zoomScaleNormal="100" zoomScalePageLayoutView="115" workbookViewId="0">
      <selection activeCell="F12" sqref="F12"/>
    </sheetView>
  </sheetViews>
  <sheetFormatPr defaultColWidth="9.140625" defaultRowHeight="15"/>
  <cols>
    <col min="1" max="1" width="9.28515625" style="167" customWidth="1"/>
    <col min="2" max="2" width="33.5703125" style="144" customWidth="1"/>
    <col min="3" max="3" width="6.42578125" style="144" customWidth="1"/>
    <col min="4" max="5" width="11.140625" style="144" customWidth="1"/>
    <col min="6" max="6" width="13.42578125" style="144" customWidth="1"/>
    <col min="7" max="16384" width="9.140625" style="144"/>
  </cols>
  <sheetData>
    <row r="1" spans="1:8">
      <c r="A1" s="142"/>
      <c r="B1" s="143"/>
      <c r="C1" s="143"/>
      <c r="D1" s="143"/>
      <c r="E1" s="143"/>
      <c r="F1" s="143"/>
    </row>
    <row r="2" spans="1:8" s="97" customFormat="1" ht="18" customHeight="1">
      <c r="A2" s="353" t="s">
        <v>26</v>
      </c>
      <c r="B2" s="353"/>
      <c r="C2" s="353"/>
      <c r="D2" s="353"/>
      <c r="E2" s="354"/>
      <c r="F2" s="354"/>
    </row>
    <row r="3" spans="1:8" s="97" customFormat="1" ht="18" customHeight="1">
      <c r="A3" s="353"/>
      <c r="B3" s="353"/>
      <c r="C3" s="353"/>
      <c r="D3" s="353"/>
      <c r="E3" s="354"/>
      <c r="F3" s="354"/>
    </row>
    <row r="4" spans="1:8" s="97" customFormat="1" ht="18" customHeight="1">
      <c r="A4" s="353"/>
      <c r="B4" s="353"/>
      <c r="C4" s="353"/>
      <c r="D4" s="353"/>
      <c r="E4" s="354"/>
      <c r="F4" s="354"/>
    </row>
    <row r="5" spans="1:8" s="101" customFormat="1" ht="18" customHeight="1">
      <c r="A5" s="353"/>
      <c r="B5" s="353"/>
      <c r="C5" s="353"/>
      <c r="D5" s="353"/>
      <c r="E5" s="354"/>
      <c r="F5" s="354"/>
    </row>
    <row r="6" spans="1:8" s="146" customFormat="1" ht="18.75">
      <c r="A6" s="145" t="s">
        <v>12</v>
      </c>
      <c r="B6" s="145"/>
      <c r="D6" s="147"/>
      <c r="E6" s="147"/>
      <c r="F6" s="147"/>
    </row>
    <row r="7" spans="1:8" s="106" customFormat="1">
      <c r="A7" s="148"/>
      <c r="B7" s="149"/>
      <c r="C7" s="150"/>
      <c r="D7" s="151"/>
      <c r="E7" s="151"/>
      <c r="F7" s="151"/>
    </row>
    <row r="8" spans="1:8" s="112" customFormat="1">
      <c r="A8" s="152" t="s">
        <v>0</v>
      </c>
      <c r="B8" s="153" t="s">
        <v>75</v>
      </c>
      <c r="D8" s="154"/>
      <c r="E8" s="154"/>
      <c r="F8" s="154"/>
    </row>
    <row r="9" spans="1:8" s="112" customFormat="1">
      <c r="A9" s="152"/>
      <c r="B9" s="153"/>
      <c r="D9" s="154"/>
      <c r="E9" s="154"/>
      <c r="F9" s="154"/>
    </row>
    <row r="10" spans="1:8" s="106" customFormat="1">
      <c r="A10" s="155" t="s">
        <v>2</v>
      </c>
      <c r="B10" s="156" t="s">
        <v>76</v>
      </c>
      <c r="C10" s="157"/>
      <c r="D10" s="158"/>
      <c r="E10" s="158"/>
      <c r="F10" s="159">
        <f>'I. Podboji, HDD'!F46</f>
        <v>0</v>
      </c>
      <c r="G10" s="160"/>
      <c r="H10" s="160"/>
    </row>
    <row r="11" spans="1:8" ht="13.9" customHeight="1" thickBot="1">
      <c r="A11" s="165"/>
      <c r="B11" s="157"/>
      <c r="C11" s="195"/>
      <c r="D11" s="163"/>
      <c r="E11" s="163"/>
      <c r="F11" s="196"/>
      <c r="G11" s="164"/>
      <c r="H11" s="164"/>
    </row>
    <row r="12" spans="1:8" s="106" customFormat="1" ht="13.9" customHeight="1" thickBot="1">
      <c r="A12" s="197"/>
      <c r="B12" s="198" t="s">
        <v>77</v>
      </c>
      <c r="C12" s="199"/>
      <c r="D12" s="200"/>
      <c r="E12" s="200"/>
      <c r="F12" s="201">
        <f>SUM(F10:F10)</f>
        <v>0</v>
      </c>
      <c r="G12" s="160"/>
      <c r="H12" s="160"/>
    </row>
    <row r="13" spans="1:8" ht="13.9" customHeight="1">
      <c r="A13" s="161"/>
      <c r="B13" s="162"/>
      <c r="C13" s="162"/>
      <c r="D13" s="163"/>
      <c r="E13" s="163"/>
      <c r="F13" s="163"/>
      <c r="G13" s="164"/>
      <c r="H13" s="164"/>
    </row>
    <row r="14" spans="1:8" ht="13.9" customHeight="1">
      <c r="A14" s="165"/>
      <c r="B14" s="162"/>
      <c r="C14" s="162"/>
      <c r="D14" s="163"/>
      <c r="E14" s="163"/>
      <c r="F14" s="163"/>
      <c r="G14" s="164"/>
      <c r="H14" s="164"/>
    </row>
    <row r="15" spans="1:8">
      <c r="A15" s="355"/>
      <c r="B15" s="355"/>
      <c r="C15" s="355"/>
      <c r="D15" s="355"/>
      <c r="E15" s="355"/>
      <c r="F15" s="355"/>
      <c r="G15" s="164"/>
      <c r="H15" s="164"/>
    </row>
    <row r="16" spans="1:8">
      <c r="A16" s="165"/>
      <c r="B16" s="162"/>
      <c r="C16" s="166"/>
      <c r="D16" s="163"/>
      <c r="E16" s="163"/>
      <c r="F16" s="163"/>
      <c r="G16" s="164"/>
      <c r="H16" s="164"/>
    </row>
    <row r="17" spans="1:8">
      <c r="A17" s="161"/>
      <c r="B17" s="162"/>
      <c r="C17" s="162"/>
      <c r="D17" s="163"/>
      <c r="E17" s="163"/>
      <c r="F17" s="163"/>
      <c r="G17" s="164"/>
      <c r="H17" s="164"/>
    </row>
    <row r="18" spans="1:8">
      <c r="A18" s="202"/>
      <c r="B18" s="202"/>
      <c r="C18" s="203"/>
      <c r="D18" s="204"/>
      <c r="E18" s="163"/>
      <c r="F18" s="163"/>
      <c r="G18" s="164"/>
      <c r="H18" s="164"/>
    </row>
    <row r="19" spans="1:8">
      <c r="A19" s="203"/>
      <c r="B19" s="203"/>
      <c r="C19" s="203"/>
      <c r="D19" s="204"/>
      <c r="E19" s="163"/>
      <c r="F19" s="163"/>
      <c r="G19" s="164"/>
      <c r="H19" s="164"/>
    </row>
    <row r="20" spans="1:8">
      <c r="A20" s="202"/>
      <c r="B20" s="202"/>
      <c r="C20" s="203"/>
      <c r="D20" s="204"/>
      <c r="E20" s="163"/>
      <c r="F20" s="163"/>
      <c r="G20" s="164"/>
      <c r="H20" s="164"/>
    </row>
    <row r="21" spans="1:8">
      <c r="A21" s="203"/>
      <c r="B21" s="203"/>
      <c r="C21" s="203"/>
      <c r="D21" s="204"/>
      <c r="E21" s="163"/>
      <c r="F21" s="163"/>
      <c r="G21" s="164"/>
      <c r="H21" s="164"/>
    </row>
    <row r="22" spans="1:8">
      <c r="A22" s="202"/>
      <c r="B22" s="202"/>
      <c r="C22" s="203"/>
      <c r="D22" s="204"/>
      <c r="E22" s="163"/>
      <c r="F22" s="163"/>
      <c r="G22" s="164"/>
      <c r="H22" s="164"/>
    </row>
    <row r="23" spans="1:8">
      <c r="A23" s="203"/>
      <c r="B23" s="203"/>
      <c r="C23" s="203"/>
      <c r="D23" s="204"/>
      <c r="E23" s="163"/>
      <c r="F23" s="163"/>
      <c r="G23" s="164"/>
      <c r="H23" s="164"/>
    </row>
    <row r="24" spans="1:8">
      <c r="A24" s="205"/>
      <c r="B24" s="205"/>
      <c r="C24" s="206"/>
      <c r="D24" s="207"/>
      <c r="E24" s="163"/>
      <c r="F24" s="163"/>
      <c r="G24" s="164"/>
      <c r="H24" s="164"/>
    </row>
    <row r="25" spans="1:8">
      <c r="A25" s="206"/>
      <c r="B25" s="206"/>
      <c r="C25" s="206"/>
      <c r="D25" s="207"/>
      <c r="E25" s="163"/>
      <c r="F25" s="163"/>
      <c r="G25" s="164"/>
      <c r="H25" s="164"/>
    </row>
    <row r="26" spans="1:8">
      <c r="A26" s="205"/>
      <c r="B26" s="205"/>
      <c r="C26" s="206"/>
      <c r="D26" s="207"/>
      <c r="E26" s="163"/>
      <c r="F26" s="163"/>
      <c r="G26" s="164"/>
      <c r="H26" s="164"/>
    </row>
    <row r="27" spans="1:8">
      <c r="A27" s="206"/>
      <c r="B27" s="206"/>
      <c r="C27" s="206"/>
      <c r="D27" s="207"/>
      <c r="E27" s="163"/>
      <c r="F27" s="163"/>
      <c r="G27" s="164"/>
      <c r="H27" s="164"/>
    </row>
    <row r="28" spans="1:8">
      <c r="A28" s="206"/>
      <c r="B28" s="205"/>
      <c r="C28" s="206"/>
      <c r="D28" s="207"/>
      <c r="E28" s="163"/>
      <c r="F28" s="163"/>
      <c r="G28" s="164"/>
      <c r="H28" s="164"/>
    </row>
    <row r="29" spans="1:8">
      <c r="A29" s="206"/>
      <c r="B29" s="206"/>
      <c r="C29" s="206"/>
      <c r="D29" s="207"/>
      <c r="E29" s="208"/>
      <c r="F29" s="164"/>
      <c r="G29" s="164"/>
      <c r="H29" s="164"/>
    </row>
    <row r="30" spans="1:8">
      <c r="A30" s="206"/>
      <c r="B30" s="206"/>
      <c r="C30" s="206"/>
      <c r="D30" s="207"/>
      <c r="E30" s="208"/>
      <c r="F30" s="164"/>
      <c r="G30" s="164"/>
      <c r="H30" s="164"/>
    </row>
    <row r="31" spans="1:8">
      <c r="A31" s="206"/>
      <c r="B31" s="206"/>
      <c r="C31" s="206"/>
      <c r="D31" s="207"/>
      <c r="E31" s="208"/>
      <c r="F31" s="164"/>
      <c r="G31" s="164"/>
      <c r="H31" s="164"/>
    </row>
    <row r="32" spans="1:8">
      <c r="B32" s="164"/>
      <c r="C32" s="164"/>
      <c r="D32" s="164"/>
      <c r="E32" s="164"/>
      <c r="F32" s="164"/>
      <c r="G32" s="164"/>
      <c r="H32" s="164"/>
    </row>
    <row r="33" spans="1:8">
      <c r="B33" s="164"/>
      <c r="C33" s="164"/>
      <c r="D33" s="164"/>
      <c r="E33" s="164"/>
      <c r="F33" s="164"/>
      <c r="G33" s="164"/>
      <c r="H33" s="164"/>
    </row>
    <row r="34" spans="1:8">
      <c r="B34" s="164"/>
      <c r="C34" s="164"/>
      <c r="D34" s="164"/>
      <c r="E34" s="164"/>
      <c r="F34" s="164"/>
      <c r="G34" s="164"/>
    </row>
    <row r="35" spans="1:8">
      <c r="B35" s="164"/>
      <c r="C35" s="164"/>
      <c r="D35" s="164"/>
      <c r="E35" s="164"/>
      <c r="F35" s="164"/>
      <c r="G35" s="164"/>
    </row>
    <row r="36" spans="1:8">
      <c r="B36" s="164"/>
      <c r="C36" s="164"/>
      <c r="D36" s="164"/>
      <c r="E36" s="164"/>
      <c r="F36" s="164"/>
      <c r="G36" s="164"/>
    </row>
    <row r="37" spans="1:8">
      <c r="B37" s="164"/>
      <c r="C37" s="164"/>
      <c r="D37" s="164"/>
      <c r="E37" s="164"/>
      <c r="F37" s="164"/>
      <c r="G37" s="164"/>
    </row>
    <row r="38" spans="1:8">
      <c r="B38" s="164"/>
      <c r="C38" s="164"/>
      <c r="D38" s="164"/>
      <c r="E38" s="164"/>
      <c r="F38" s="164"/>
      <c r="G38" s="164"/>
    </row>
    <row r="39" spans="1:8">
      <c r="B39" s="164"/>
      <c r="C39" s="164"/>
      <c r="D39" s="164"/>
      <c r="E39" s="164"/>
      <c r="F39" s="164"/>
      <c r="G39" s="164"/>
    </row>
    <row r="40" spans="1:8">
      <c r="B40" s="164"/>
      <c r="C40" s="164"/>
      <c r="D40" s="164"/>
      <c r="E40" s="164"/>
      <c r="F40" s="164"/>
      <c r="G40" s="164"/>
    </row>
    <row r="41" spans="1:8">
      <c r="B41" s="164"/>
      <c r="C41" s="164"/>
      <c r="D41" s="164"/>
      <c r="E41" s="164"/>
      <c r="F41" s="164"/>
      <c r="G41" s="164"/>
    </row>
    <row r="42" spans="1:8">
      <c r="A42" s="168"/>
      <c r="B42" s="169"/>
      <c r="C42" s="169"/>
      <c r="D42" s="169"/>
      <c r="E42" s="169"/>
      <c r="F42" s="169"/>
      <c r="G42" s="164"/>
    </row>
    <row r="43" spans="1:8">
      <c r="B43" s="164"/>
      <c r="C43" s="164"/>
      <c r="D43" s="164"/>
      <c r="E43" s="164"/>
      <c r="F43" s="164"/>
      <c r="G43" s="164"/>
    </row>
    <row r="44" spans="1:8">
      <c r="B44" s="164"/>
      <c r="C44" s="164"/>
      <c r="D44" s="164"/>
      <c r="E44" s="164"/>
      <c r="F44" s="164"/>
      <c r="G44" s="164"/>
    </row>
    <row r="45" spans="1:8">
      <c r="B45" s="164"/>
      <c r="C45" s="164"/>
      <c r="D45" s="164"/>
      <c r="E45" s="164"/>
      <c r="F45" s="164"/>
      <c r="G45" s="164"/>
    </row>
    <row r="46" spans="1:8">
      <c r="B46" s="164"/>
      <c r="C46" s="164"/>
      <c r="D46" s="164"/>
      <c r="E46" s="164"/>
      <c r="F46" s="164"/>
      <c r="G46" s="164"/>
    </row>
    <row r="47" spans="1:8">
      <c r="B47" s="164"/>
      <c r="C47" s="164"/>
      <c r="D47" s="164"/>
      <c r="E47" s="164"/>
      <c r="F47" s="164"/>
      <c r="G47" s="164"/>
    </row>
    <row r="48" spans="1:8">
      <c r="B48" s="91"/>
      <c r="C48" s="91"/>
      <c r="D48" s="91"/>
      <c r="E48" s="91"/>
      <c r="F48" s="91"/>
    </row>
    <row r="49" spans="1:1">
      <c r="A49" s="170"/>
    </row>
  </sheetData>
  <sheetProtection algorithmName="SHA-512" hashValue="MtHbGlH1i7XFAzpiHxO59rKRdyPFH9Ac27EQxqIiJz3gqWtu/M1L8+qEVvZgj6xWExKMii84HZsSRUlYPKfAIA==" saltValue="gCOk86pW+56RoBbhnXrhDg==" spinCount="100000" sheet="1" objects="1" scenarios="1"/>
  <mergeCells count="3">
    <mergeCell ref="A2:D5"/>
    <mergeCell ref="E2:F5"/>
    <mergeCell ref="A15:F15"/>
  </mergeCells>
  <pageMargins left="0.70866141732283472" right="0.70866141732283472" top="1.3385826771653544" bottom="0.74803149606299213" header="0.31496062992125984" footer="0.31496062992125984"/>
  <pageSetup paperSize="9" scale="97" orientation="portrait" r:id="rId1"/>
  <headerFooter>
    <oddHeader>&amp;L&amp;"Franklin Gothic Book,Regular"&amp;9 
NAČRT GRADBENIH KONSTRUKCIJ  ŠT.: 21/2016 – GK
KABLOVOD 2×20 kV RTP 110/20 kv PODLOG - RP 20 kV LOČICA
&amp;R
&amp;G</oddHeader>
    <oddFooter>&amp;C&amp;P / &amp;N</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List14">
    <tabColor theme="5" tint="0.39997558519241921"/>
  </sheetPr>
  <dimension ref="A2:H77"/>
  <sheetViews>
    <sheetView showWhiteSpace="0" topLeftCell="A6" zoomScale="70" zoomScaleNormal="70" zoomScaleSheetLayoutView="70" zoomScalePageLayoutView="115" workbookViewId="0">
      <selection activeCell="L82" sqref="L82"/>
    </sheetView>
  </sheetViews>
  <sheetFormatPr defaultColWidth="9.140625" defaultRowHeight="15"/>
  <cols>
    <col min="1" max="1" width="5.140625" style="184" customWidth="1"/>
    <col min="2" max="2" width="46.42578125" style="171" customWidth="1"/>
    <col min="3" max="3" width="6.140625" style="171" customWidth="1"/>
    <col min="4" max="4" width="8.42578125" style="185" customWidth="1"/>
    <col min="5" max="5" width="10.140625" style="185" bestFit="1" customWidth="1"/>
    <col min="6" max="6" width="12.5703125" style="185" bestFit="1" customWidth="1"/>
    <col min="7" max="7" width="9.140625" style="171"/>
    <col min="8" max="8" width="9.42578125" style="171" bestFit="1" customWidth="1"/>
    <col min="9" max="16384" width="9.140625" style="171"/>
  </cols>
  <sheetData>
    <row r="2" spans="1:6" ht="18.75">
      <c r="A2" s="172" t="s">
        <v>78</v>
      </c>
      <c r="B2" s="94" t="s">
        <v>75</v>
      </c>
    </row>
    <row r="3" spans="1:6">
      <c r="A3" s="88"/>
      <c r="B3" s="89"/>
      <c r="C3" s="89"/>
      <c r="D3" s="90"/>
      <c r="E3" s="90"/>
      <c r="F3" s="90"/>
    </row>
    <row r="4" spans="1:6" s="176" customFormat="1" ht="18" customHeight="1">
      <c r="A4" s="92" t="s">
        <v>2</v>
      </c>
      <c r="B4" s="93" t="s">
        <v>147</v>
      </c>
      <c r="C4" s="94"/>
      <c r="D4" s="95"/>
      <c r="E4" s="96"/>
      <c r="F4" s="96"/>
    </row>
    <row r="5" spans="1:6" s="176" customFormat="1" ht="18" customHeight="1">
      <c r="A5" s="92"/>
      <c r="B5" s="209"/>
      <c r="C5" s="94"/>
      <c r="D5" s="95"/>
      <c r="E5" s="96"/>
      <c r="F5" s="96"/>
    </row>
    <row r="6" spans="1:6" s="176" customFormat="1" ht="75" customHeight="1">
      <c r="A6" s="92"/>
      <c r="B6" s="347" t="s">
        <v>79</v>
      </c>
      <c r="C6" s="347"/>
      <c r="D6" s="347"/>
      <c r="E6" s="347"/>
      <c r="F6" s="347"/>
    </row>
    <row r="7" spans="1:6" s="177" customFormat="1" ht="18" customHeight="1">
      <c r="A7" s="98"/>
      <c r="B7" s="99"/>
      <c r="C7" s="99"/>
      <c r="D7" s="100"/>
      <c r="E7" s="96"/>
      <c r="F7" s="96"/>
    </row>
    <row r="8" spans="1:6" s="179" customFormat="1">
      <c r="A8" s="102" t="s">
        <v>19</v>
      </c>
      <c r="B8" s="103" t="s">
        <v>18</v>
      </c>
      <c r="C8" s="104" t="s">
        <v>17</v>
      </c>
      <c r="D8" s="105" t="s">
        <v>16</v>
      </c>
      <c r="E8" s="105" t="s">
        <v>15</v>
      </c>
      <c r="F8" s="105" t="s">
        <v>14</v>
      </c>
    </row>
    <row r="9" spans="1:6" s="180" customFormat="1">
      <c r="A9" s="107"/>
      <c r="B9" s="108"/>
      <c r="C9" s="109"/>
      <c r="D9" s="110"/>
      <c r="E9" s="186"/>
      <c r="F9" s="111"/>
    </row>
    <row r="10" spans="1:6">
      <c r="A10" s="113" t="s">
        <v>30</v>
      </c>
      <c r="B10" s="239" t="s">
        <v>80</v>
      </c>
      <c r="C10" s="210"/>
      <c r="D10" s="115"/>
      <c r="E10" s="211"/>
      <c r="F10" s="212"/>
    </row>
    <row r="11" spans="1:6" s="213" customFormat="1" ht="49.5" customHeight="1">
      <c r="A11" s="113" t="s">
        <v>81</v>
      </c>
      <c r="B11" s="119" t="s">
        <v>153</v>
      </c>
      <c r="C11" s="120"/>
      <c r="D11" s="115"/>
      <c r="E11" s="121"/>
      <c r="F11" s="189"/>
    </row>
    <row r="12" spans="1:6">
      <c r="A12" s="113"/>
      <c r="B12" s="119"/>
      <c r="C12" s="120"/>
      <c r="D12" s="115"/>
      <c r="E12" s="121"/>
      <c r="F12" s="189"/>
    </row>
    <row r="13" spans="1:6">
      <c r="A13" s="113" t="s">
        <v>2</v>
      </c>
      <c r="B13" s="117" t="s">
        <v>113</v>
      </c>
      <c r="C13" s="265" t="s">
        <v>8</v>
      </c>
      <c r="D13" s="273">
        <v>194</v>
      </c>
      <c r="E13" s="306"/>
      <c r="F13" s="189">
        <f t="shared" ref="F13" si="0">D13*E13</f>
        <v>0</v>
      </c>
    </row>
    <row r="14" spans="1:6">
      <c r="A14" s="113"/>
      <c r="B14" s="117"/>
      <c r="C14" s="265"/>
      <c r="D14" s="273"/>
      <c r="E14" s="121"/>
      <c r="F14" s="189"/>
    </row>
    <row r="15" spans="1:6">
      <c r="A15" s="113" t="s">
        <v>3</v>
      </c>
      <c r="B15" s="117" t="s">
        <v>125</v>
      </c>
      <c r="C15" s="265" t="s">
        <v>8</v>
      </c>
      <c r="D15" s="273">
        <v>220</v>
      </c>
      <c r="E15" s="306"/>
      <c r="F15" s="189">
        <f t="shared" ref="F15" si="1">D15*E15</f>
        <v>0</v>
      </c>
    </row>
    <row r="16" spans="1:6">
      <c r="A16" s="113"/>
      <c r="B16" s="117"/>
      <c r="C16" s="265"/>
      <c r="D16" s="273"/>
      <c r="E16" s="121"/>
      <c r="F16" s="189"/>
    </row>
    <row r="17" spans="1:8" ht="60">
      <c r="A17" s="113" t="s">
        <v>82</v>
      </c>
      <c r="B17" s="119" t="s">
        <v>152</v>
      </c>
      <c r="C17" s="265"/>
      <c r="D17" s="273"/>
      <c r="E17" s="121"/>
      <c r="F17" s="189"/>
    </row>
    <row r="18" spans="1:8">
      <c r="A18" s="113"/>
      <c r="B18" s="117"/>
      <c r="C18" s="265"/>
      <c r="D18" s="273"/>
      <c r="E18" s="121"/>
      <c r="F18" s="189"/>
    </row>
    <row r="19" spans="1:8" s="179" customFormat="1" ht="15" customHeight="1">
      <c r="A19" s="113" t="s">
        <v>2</v>
      </c>
      <c r="B19" s="117" t="s">
        <v>127</v>
      </c>
      <c r="C19" s="265" t="s">
        <v>8</v>
      </c>
      <c r="D19" s="273">
        <v>84</v>
      </c>
      <c r="E19" s="306"/>
      <c r="F19" s="189">
        <f t="shared" ref="F19" si="2">D19*E19</f>
        <v>0</v>
      </c>
    </row>
    <row r="20" spans="1:8" s="179" customFormat="1">
      <c r="A20" s="236"/>
      <c r="C20" s="290"/>
      <c r="D20" s="290"/>
    </row>
    <row r="21" spans="1:8" s="179" customFormat="1">
      <c r="A21" s="237" t="s">
        <v>3</v>
      </c>
      <c r="B21" s="117" t="s">
        <v>126</v>
      </c>
      <c r="C21" s="265" t="s">
        <v>8</v>
      </c>
      <c r="D21" s="273">
        <v>60</v>
      </c>
      <c r="E21" s="306"/>
      <c r="F21" s="189">
        <f>D21*E21</f>
        <v>0</v>
      </c>
      <c r="H21" s="334">
        <f>SUM(F12:F21)</f>
        <v>0</v>
      </c>
    </row>
    <row r="22" spans="1:8" s="179" customFormat="1">
      <c r="A22" s="113"/>
      <c r="B22" s="123"/>
      <c r="C22" s="265"/>
      <c r="D22" s="283"/>
      <c r="E22" s="121"/>
      <c r="F22" s="189"/>
    </row>
    <row r="23" spans="1:8">
      <c r="A23" s="113"/>
      <c r="B23" s="126" t="s">
        <v>85</v>
      </c>
      <c r="C23" s="274"/>
      <c r="D23" s="291"/>
      <c r="E23" s="190"/>
      <c r="F23" s="191">
        <f>SUM(F11:F22)</f>
        <v>0</v>
      </c>
    </row>
    <row r="24" spans="1:8">
      <c r="A24" s="113"/>
      <c r="B24" s="192"/>
      <c r="C24" s="292"/>
      <c r="D24" s="293"/>
      <c r="E24" s="194"/>
      <c r="F24" s="187"/>
    </row>
    <row r="25" spans="1:8" ht="16.5" customHeight="1">
      <c r="A25" s="113" t="s">
        <v>29</v>
      </c>
      <c r="B25" s="240" t="s">
        <v>138</v>
      </c>
      <c r="C25" s="272"/>
      <c r="D25" s="273"/>
      <c r="E25" s="214"/>
      <c r="F25" s="187"/>
    </row>
    <row r="26" spans="1:8" ht="72">
      <c r="A26" s="341" t="s">
        <v>81</v>
      </c>
      <c r="B26" s="119" t="s">
        <v>151</v>
      </c>
      <c r="C26" s="294"/>
      <c r="D26" s="295"/>
    </row>
    <row r="27" spans="1:8">
      <c r="A27" s="341"/>
      <c r="C27" s="294"/>
      <c r="D27" s="295"/>
    </row>
    <row r="28" spans="1:8">
      <c r="A28" s="341" t="s">
        <v>2</v>
      </c>
      <c r="B28" s="117" t="s">
        <v>112</v>
      </c>
      <c r="C28" s="265" t="s">
        <v>8</v>
      </c>
      <c r="D28" s="273">
        <v>22</v>
      </c>
      <c r="E28" s="306"/>
      <c r="F28" s="118">
        <f>D28*E28</f>
        <v>0</v>
      </c>
    </row>
    <row r="29" spans="1:8">
      <c r="A29" s="341"/>
      <c r="B29" s="117"/>
      <c r="C29" s="265"/>
      <c r="D29" s="273"/>
      <c r="E29" s="121"/>
      <c r="F29" s="118"/>
    </row>
    <row r="30" spans="1:8" ht="72">
      <c r="A30" s="341" t="s">
        <v>82</v>
      </c>
      <c r="B30" s="119" t="s">
        <v>150</v>
      </c>
      <c r="C30" s="265"/>
      <c r="D30" s="273"/>
      <c r="E30" s="121"/>
      <c r="F30" s="118"/>
    </row>
    <row r="31" spans="1:8">
      <c r="A31" s="341"/>
      <c r="B31" s="119"/>
      <c r="C31" s="265"/>
      <c r="D31" s="273"/>
      <c r="E31" s="121"/>
      <c r="F31" s="118"/>
    </row>
    <row r="32" spans="1:8">
      <c r="A32" s="342" t="s">
        <v>2</v>
      </c>
      <c r="B32" s="117" t="s">
        <v>114</v>
      </c>
      <c r="C32" s="265" t="s">
        <v>8</v>
      </c>
      <c r="D32" s="273">
        <v>17</v>
      </c>
      <c r="E32" s="306"/>
      <c r="F32" s="118">
        <f t="shared" ref="F32" si="3">D32*E32</f>
        <v>0</v>
      </c>
    </row>
    <row r="33" spans="1:8">
      <c r="A33" s="343"/>
      <c r="C33" s="294"/>
      <c r="D33" s="295"/>
    </row>
    <row r="34" spans="1:8" ht="72">
      <c r="A34" s="344" t="s">
        <v>83</v>
      </c>
      <c r="B34" s="119" t="s">
        <v>149</v>
      </c>
      <c r="C34" s="294"/>
      <c r="D34" s="295"/>
    </row>
    <row r="35" spans="1:8">
      <c r="A35" s="344"/>
      <c r="B35" s="119"/>
      <c r="C35" s="294"/>
      <c r="D35" s="295"/>
    </row>
    <row r="36" spans="1:8">
      <c r="A36" s="341" t="s">
        <v>2</v>
      </c>
      <c r="B36" s="117" t="s">
        <v>128</v>
      </c>
      <c r="C36" s="265" t="s">
        <v>8</v>
      </c>
      <c r="D36" s="273">
        <v>12</v>
      </c>
      <c r="E36" s="306"/>
      <c r="F36" s="118">
        <f t="shared" ref="F36" si="4">D36*E36</f>
        <v>0</v>
      </c>
    </row>
    <row r="37" spans="1:8">
      <c r="A37" s="341"/>
      <c r="B37" s="117"/>
      <c r="C37" s="265"/>
      <c r="D37" s="273"/>
      <c r="E37" s="121"/>
      <c r="F37" s="118"/>
    </row>
    <row r="38" spans="1:8" s="183" customFormat="1" ht="24">
      <c r="A38" s="341" t="s">
        <v>3</v>
      </c>
      <c r="B38" s="117" t="s">
        <v>115</v>
      </c>
      <c r="C38" s="265" t="s">
        <v>8</v>
      </c>
      <c r="D38" s="273">
        <v>22</v>
      </c>
      <c r="E38" s="306"/>
      <c r="F38" s="118">
        <f t="shared" ref="F38" si="5">D38*E38</f>
        <v>0</v>
      </c>
    </row>
    <row r="39" spans="1:8">
      <c r="A39" s="343"/>
      <c r="C39" s="294"/>
      <c r="D39" s="295"/>
    </row>
    <row r="40" spans="1:8" ht="72">
      <c r="A40" s="342" t="s">
        <v>84</v>
      </c>
      <c r="B40" s="119" t="s">
        <v>148</v>
      </c>
      <c r="C40" s="269"/>
      <c r="D40" s="273"/>
      <c r="E40" s="121"/>
      <c r="F40" s="189"/>
      <c r="H40" s="338"/>
    </row>
    <row r="41" spans="1:8">
      <c r="A41" s="342"/>
      <c r="B41" s="117"/>
      <c r="C41" s="272"/>
      <c r="D41" s="273"/>
      <c r="E41" s="188"/>
      <c r="F41" s="189"/>
    </row>
    <row r="42" spans="1:8">
      <c r="A42" s="342" t="s">
        <v>2</v>
      </c>
      <c r="B42" s="117" t="s">
        <v>129</v>
      </c>
      <c r="C42" s="265" t="s">
        <v>8</v>
      </c>
      <c r="D42" s="273">
        <v>20</v>
      </c>
      <c r="E42" s="306"/>
      <c r="F42" s="118">
        <f t="shared" ref="F42" si="6">D42*E42</f>
        <v>0</v>
      </c>
    </row>
    <row r="43" spans="1:8">
      <c r="A43" s="342"/>
      <c r="C43" s="122"/>
      <c r="D43" s="115"/>
      <c r="E43" s="121"/>
      <c r="F43" s="118"/>
    </row>
    <row r="44" spans="1:8">
      <c r="A44" s="113"/>
      <c r="B44" s="126" t="s">
        <v>85</v>
      </c>
      <c r="C44" s="127"/>
      <c r="D44" s="128"/>
      <c r="E44" s="129"/>
      <c r="F44" s="130">
        <f>SUM(F28:F42)</f>
        <v>0</v>
      </c>
    </row>
    <row r="45" spans="1:8">
      <c r="A45" s="113"/>
      <c r="B45" s="192"/>
      <c r="C45" s="193"/>
      <c r="D45" s="215"/>
      <c r="E45" s="216"/>
      <c r="F45" s="212"/>
    </row>
    <row r="46" spans="1:8">
      <c r="A46" s="134"/>
      <c r="B46" s="135" t="s">
        <v>86</v>
      </c>
      <c r="C46" s="136"/>
      <c r="D46" s="137"/>
      <c r="E46" s="138"/>
      <c r="F46" s="137">
        <f>F23+F44</f>
        <v>0</v>
      </c>
      <c r="H46" s="338"/>
    </row>
    <row r="48" spans="1:8">
      <c r="A48" s="102"/>
      <c r="B48" s="103" t="s">
        <v>155</v>
      </c>
      <c r="C48" s="104" t="s">
        <v>156</v>
      </c>
      <c r="D48" s="105"/>
      <c r="E48" s="105" t="s">
        <v>14</v>
      </c>
      <c r="F48" s="105"/>
    </row>
    <row r="49" spans="1:7">
      <c r="A49" s="254"/>
      <c r="B49" s="255"/>
      <c r="C49" s="255"/>
      <c r="D49" s="249"/>
      <c r="E49" s="249"/>
      <c r="F49" s="249"/>
    </row>
    <row r="50" spans="1:7">
      <c r="A50" s="256" t="s">
        <v>81</v>
      </c>
      <c r="B50" s="257" t="s">
        <v>159</v>
      </c>
      <c r="C50" s="258"/>
      <c r="D50" s="259"/>
      <c r="E50" s="259"/>
      <c r="F50" s="259"/>
    </row>
    <row r="51" spans="1:7">
      <c r="A51" s="243"/>
      <c r="B51" s="244" t="s">
        <v>157</v>
      </c>
      <c r="C51" s="251">
        <v>0.3</v>
      </c>
      <c r="D51" s="246"/>
      <c r="E51" s="252">
        <f>SUM(F13:F15)*C51</f>
        <v>0</v>
      </c>
      <c r="F51" s="248"/>
    </row>
    <row r="52" spans="1:7">
      <c r="A52" s="243"/>
      <c r="B52" s="244" t="s">
        <v>158</v>
      </c>
      <c r="C52" s="251">
        <v>0.7</v>
      </c>
      <c r="D52" s="46"/>
      <c r="E52" s="253">
        <f>SUM(F13:F15)*C52</f>
        <v>0</v>
      </c>
      <c r="F52" s="248"/>
    </row>
    <row r="53" spans="1:7">
      <c r="A53" s="254"/>
      <c r="B53" s="255"/>
      <c r="C53" s="303"/>
      <c r="D53" s="249"/>
      <c r="E53" s="249"/>
      <c r="F53" s="249"/>
    </row>
    <row r="54" spans="1:7">
      <c r="A54" s="256" t="s">
        <v>82</v>
      </c>
      <c r="B54" s="257" t="s">
        <v>160</v>
      </c>
      <c r="C54" s="304"/>
      <c r="D54" s="259"/>
      <c r="E54" s="259"/>
      <c r="F54" s="259"/>
    </row>
    <row r="55" spans="1:7">
      <c r="A55" s="243"/>
      <c r="B55" s="244" t="s">
        <v>157</v>
      </c>
      <c r="C55" s="251">
        <v>0.42859999999999998</v>
      </c>
      <c r="D55" s="246"/>
      <c r="E55" s="252">
        <f>SUM(F19:F21)*C55</f>
        <v>0</v>
      </c>
      <c r="F55" s="248"/>
    </row>
    <row r="56" spans="1:7">
      <c r="A56" s="243"/>
      <c r="B56" s="244" t="s">
        <v>158</v>
      </c>
      <c r="C56" s="251">
        <v>0.57140000000000002</v>
      </c>
      <c r="D56" s="46"/>
      <c r="E56" s="253">
        <f>SUM(F19:F21)*C56</f>
        <v>0</v>
      </c>
      <c r="F56" s="248"/>
    </row>
    <row r="57" spans="1:7">
      <c r="A57" s="254"/>
      <c r="B57" s="255"/>
      <c r="C57" s="303"/>
      <c r="D57" s="249"/>
      <c r="E57" s="249"/>
      <c r="F57" s="249"/>
    </row>
    <row r="58" spans="1:7">
      <c r="A58" s="339" t="s">
        <v>81</v>
      </c>
      <c r="B58" s="260" t="s">
        <v>178</v>
      </c>
      <c r="C58" s="305"/>
      <c r="D58" s="261"/>
      <c r="E58" s="261"/>
      <c r="F58" s="261"/>
    </row>
    <row r="59" spans="1:7">
      <c r="A59" s="340"/>
      <c r="B59" s="244" t="s">
        <v>157</v>
      </c>
      <c r="C59" s="251">
        <v>0.3</v>
      </c>
      <c r="D59" s="246"/>
      <c r="E59" s="252">
        <f>F28*C59</f>
        <v>0</v>
      </c>
      <c r="F59" s="248"/>
    </row>
    <row r="60" spans="1:7">
      <c r="A60" s="340"/>
      <c r="B60" s="244" t="s">
        <v>158</v>
      </c>
      <c r="C60" s="251">
        <v>0.7</v>
      </c>
      <c r="D60" s="46"/>
      <c r="E60" s="253">
        <f>F28*C60</f>
        <v>0</v>
      </c>
      <c r="F60" s="248"/>
      <c r="G60" s="338"/>
    </row>
    <row r="61" spans="1:7">
      <c r="A61" s="339"/>
      <c r="B61" s="255"/>
      <c r="C61" s="303"/>
      <c r="D61" s="249"/>
      <c r="E61" s="249"/>
      <c r="F61" s="249"/>
    </row>
    <row r="62" spans="1:7">
      <c r="A62" s="339" t="s">
        <v>82</v>
      </c>
      <c r="B62" s="260" t="s">
        <v>179</v>
      </c>
      <c r="C62" s="305"/>
      <c r="D62" s="261"/>
      <c r="E62" s="261"/>
      <c r="F62" s="261"/>
    </row>
    <row r="63" spans="1:7">
      <c r="A63" s="340"/>
      <c r="B63" s="244" t="s">
        <v>157</v>
      </c>
      <c r="C63" s="251">
        <v>0.3</v>
      </c>
      <c r="D63" s="246"/>
      <c r="E63" s="252">
        <f>F32*C63</f>
        <v>0</v>
      </c>
      <c r="F63" s="248"/>
    </row>
    <row r="64" spans="1:7">
      <c r="A64" s="340"/>
      <c r="B64" s="244" t="s">
        <v>158</v>
      </c>
      <c r="C64" s="251">
        <v>0.7</v>
      </c>
      <c r="D64" s="46"/>
      <c r="E64" s="253">
        <f>F32*C64</f>
        <v>0</v>
      </c>
      <c r="F64" s="248"/>
      <c r="G64" s="338"/>
    </row>
    <row r="65" spans="1:7">
      <c r="A65" s="339"/>
      <c r="B65" s="255"/>
      <c r="C65" s="303"/>
      <c r="D65" s="249"/>
      <c r="E65" s="249"/>
      <c r="F65" s="249"/>
    </row>
    <row r="66" spans="1:7">
      <c r="A66" s="339" t="s">
        <v>83</v>
      </c>
      <c r="B66" s="260" t="s">
        <v>161</v>
      </c>
      <c r="C66" s="305"/>
      <c r="D66" s="261"/>
      <c r="E66" s="261"/>
      <c r="F66" s="261"/>
    </row>
    <row r="67" spans="1:7">
      <c r="A67" s="243"/>
      <c r="B67" s="244" t="s">
        <v>157</v>
      </c>
      <c r="C67" s="251">
        <v>0.42859999999999998</v>
      </c>
      <c r="D67" s="246"/>
      <c r="E67" s="252">
        <f>SUM(F36:F38)*C67</f>
        <v>0</v>
      </c>
      <c r="F67" s="248"/>
    </row>
    <row r="68" spans="1:7">
      <c r="A68" s="243"/>
      <c r="B68" s="244" t="s">
        <v>158</v>
      </c>
      <c r="C68" s="251">
        <v>0.57140000000000002</v>
      </c>
      <c r="D68" s="46"/>
      <c r="E68" s="252">
        <f>SUM(F36:F38)*C68</f>
        <v>0</v>
      </c>
      <c r="F68" s="248"/>
      <c r="G68" s="338"/>
    </row>
    <row r="69" spans="1:7">
      <c r="A69" s="243"/>
      <c r="B69" s="244"/>
      <c r="C69" s="251"/>
      <c r="D69" s="46"/>
      <c r="E69" s="253"/>
      <c r="F69" s="248"/>
    </row>
    <row r="70" spans="1:7" ht="17.25" customHeight="1">
      <c r="A70" s="356" t="s">
        <v>84</v>
      </c>
      <c r="B70" s="260" t="s">
        <v>162</v>
      </c>
      <c r="C70" s="305"/>
      <c r="D70" s="261"/>
      <c r="E70" s="261"/>
      <c r="F70" s="261"/>
    </row>
    <row r="71" spans="1:7" ht="17.25" customHeight="1">
      <c r="A71" s="243"/>
      <c r="B71" s="244" t="s">
        <v>157</v>
      </c>
      <c r="C71" s="251">
        <v>0.33329999999999999</v>
      </c>
      <c r="D71" s="246"/>
      <c r="E71" s="252">
        <f>SUM(F42)*C71</f>
        <v>0</v>
      </c>
      <c r="F71" s="248"/>
    </row>
    <row r="72" spans="1:7">
      <c r="A72" s="243"/>
      <c r="B72" s="244" t="s">
        <v>158</v>
      </c>
      <c r="C72" s="251">
        <v>0.66669999999999996</v>
      </c>
      <c r="D72" s="46"/>
      <c r="E72" s="252">
        <f>SUM(F42)*C72</f>
        <v>0</v>
      </c>
      <c r="F72" s="248"/>
      <c r="G72" s="338"/>
    </row>
    <row r="73" spans="1:7">
      <c r="A73" s="254"/>
      <c r="B73" s="267"/>
      <c r="C73" s="267"/>
      <c r="D73" s="268"/>
      <c r="E73" s="268"/>
      <c r="F73" s="268"/>
    </row>
    <row r="74" spans="1:7">
      <c r="A74" s="254"/>
      <c r="B74" s="126" t="s">
        <v>85</v>
      </c>
      <c r="C74" s="127"/>
      <c r="D74" s="128"/>
      <c r="E74" s="129"/>
      <c r="F74" s="130"/>
    </row>
    <row r="75" spans="1:7">
      <c r="A75" s="254"/>
      <c r="B75" s="255"/>
      <c r="C75" s="255"/>
      <c r="D75" s="249"/>
      <c r="E75" s="249"/>
      <c r="F75" s="249"/>
    </row>
    <row r="76" spans="1:7">
      <c r="A76" s="254"/>
      <c r="B76" s="236" t="s">
        <v>163</v>
      </c>
      <c r="C76" s="255"/>
      <c r="D76" s="249"/>
      <c r="E76" s="262">
        <f>E51+E55+E59+E63+E67+E71</f>
        <v>0</v>
      </c>
      <c r="F76" s="249"/>
    </row>
    <row r="77" spans="1:7">
      <c r="A77" s="254"/>
      <c r="B77" s="236" t="s">
        <v>158</v>
      </c>
      <c r="C77" s="255"/>
      <c r="D77" s="249"/>
      <c r="E77" s="262">
        <f>E52+E56+E60+E64+E68+E72</f>
        <v>0</v>
      </c>
      <c r="F77" s="249"/>
    </row>
  </sheetData>
  <mergeCells count="1">
    <mergeCell ref="B6:F6"/>
  </mergeCells>
  <pageMargins left="0.70866141732283472" right="0.70866141732283472" top="1.3385826771653544" bottom="0.74803149606299213" header="0.31496062992125984" footer="0.31496062992125984"/>
  <pageSetup paperSize="9" scale="97" orientation="portrait" r:id="rId1"/>
  <headerFooter>
    <oddHeader>&amp;L&amp;"Franklin Gothic Book,Regular"&amp;9 
NAČRT GRADBENIH KONSTRUKCIJ  ŠT.: 21/2016 – GK
KABLOVOD 2×20 kV RTP 110/20 kv PODLOG - RP 20 kV LOČICA
&amp;R
&amp;G</oddHeader>
    <oddFooter>&amp;C&amp;P /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3">
    <tabColor rgb="FF0070C0"/>
  </sheetPr>
  <dimension ref="A1:F56"/>
  <sheetViews>
    <sheetView showZeros="0" topLeftCell="A4" zoomScaleNormal="100" zoomScalePageLayoutView="115" workbookViewId="0">
      <selection activeCell="D19" sqref="D19"/>
    </sheetView>
  </sheetViews>
  <sheetFormatPr defaultColWidth="9.140625" defaultRowHeight="15"/>
  <cols>
    <col min="1" max="1" width="9.28515625" style="22" customWidth="1"/>
    <col min="2" max="2" width="56.5703125" style="46" customWidth="1"/>
    <col min="3" max="3" width="2.28515625" style="46" customWidth="1"/>
    <col min="4" max="4" width="13.42578125" style="46" customWidth="1"/>
    <col min="5" max="16384" width="9.140625" style="46"/>
  </cols>
  <sheetData>
    <row r="1" spans="1:6">
      <c r="A1" s="1"/>
      <c r="B1" s="2"/>
      <c r="C1" s="2"/>
      <c r="D1" s="2"/>
    </row>
    <row r="2" spans="1:6" s="4" customFormat="1" ht="18" customHeight="1">
      <c r="A2" s="346" t="s">
        <v>26</v>
      </c>
      <c r="B2" s="346"/>
      <c r="C2" s="346"/>
      <c r="D2" s="345"/>
    </row>
    <row r="3" spans="1:6" s="4" customFormat="1" ht="18" customHeight="1">
      <c r="A3" s="346"/>
      <c r="B3" s="346"/>
      <c r="C3" s="346"/>
      <c r="D3" s="345"/>
    </row>
    <row r="4" spans="1:6" s="4" customFormat="1" ht="18" customHeight="1">
      <c r="A4" s="346"/>
      <c r="B4" s="346"/>
      <c r="C4" s="346"/>
      <c r="D4" s="345"/>
    </row>
    <row r="5" spans="1:6" s="5" customFormat="1" ht="18" customHeight="1">
      <c r="A5" s="346"/>
      <c r="B5" s="346"/>
      <c r="C5" s="346"/>
      <c r="D5" s="345"/>
    </row>
    <row r="6" spans="1:6" s="7" customFormat="1" ht="18.75">
      <c r="A6" s="6" t="s">
        <v>12</v>
      </c>
      <c r="B6" s="6"/>
      <c r="C6" s="8"/>
      <c r="D6" s="8"/>
    </row>
    <row r="7" spans="1:6" s="13" customFormat="1">
      <c r="A7" s="9"/>
      <c r="B7" s="10"/>
      <c r="C7" s="12"/>
      <c r="D7" s="12"/>
    </row>
    <row r="8" spans="1:6" s="15" customFormat="1">
      <c r="A8" s="35" t="s">
        <v>0</v>
      </c>
      <c r="B8" s="26" t="s">
        <v>1</v>
      </c>
      <c r="C8" s="27"/>
      <c r="D8" s="27"/>
    </row>
    <row r="9" spans="1:6" s="15" customFormat="1">
      <c r="A9" s="35"/>
      <c r="B9" s="26"/>
      <c r="C9" s="27"/>
      <c r="D9" s="27"/>
    </row>
    <row r="10" spans="1:6" s="13" customFormat="1">
      <c r="A10" s="28" t="s">
        <v>2</v>
      </c>
      <c r="B10" s="29" t="str">
        <f>'I.PRIP.DELA'!B4</f>
        <v>PRIPRAVLJALNA DELA</v>
      </c>
      <c r="C10" s="30"/>
      <c r="D10" s="38">
        <f>'I.PRIP.DELA'!F49</f>
        <v>0</v>
      </c>
      <c r="E10" s="31"/>
      <c r="F10" s="31"/>
    </row>
    <row r="11" spans="1:6" s="13" customFormat="1">
      <c r="A11" s="28" t="s">
        <v>3</v>
      </c>
      <c r="B11" s="29" t="str">
        <f>'II. KBV TIP 1'!B2</f>
        <v>TIP1 - POLAGANJE PROSTO V JAREK</v>
      </c>
      <c r="C11" s="30"/>
      <c r="D11" s="38">
        <f>'II. KBV TIP 1'!F26</f>
        <v>0</v>
      </c>
      <c r="E11" s="31"/>
      <c r="F11" s="31"/>
    </row>
    <row r="12" spans="1:6" s="13" customFormat="1">
      <c r="A12" s="28" t="s">
        <v>4</v>
      </c>
      <c r="B12" s="29" t="str">
        <f>'III. KBV TIP 2'!B2</f>
        <v>TIP2 - KRIŽANJA</v>
      </c>
      <c r="C12" s="30"/>
      <c r="D12" s="38">
        <f>'III. KBV TIP 2'!F27</f>
        <v>0</v>
      </c>
      <c r="E12" s="31"/>
      <c r="F12" s="31"/>
    </row>
    <row r="13" spans="1:6" s="13" customFormat="1" ht="30">
      <c r="A13" s="28" t="s">
        <v>5</v>
      </c>
      <c r="B13" s="357" t="str">
        <f>'IV. KBV TIP 3'!B2</f>
        <v>TIP3 - POLAGANJE V KABELSKO KANALIZACIJO Z OBBETONIRANJEM (8xØ160, 2x2Ø50)</v>
      </c>
      <c r="C13" s="30"/>
      <c r="D13" s="38">
        <f>'IV. KBV TIP 3'!F26</f>
        <v>0</v>
      </c>
      <c r="E13" s="31"/>
      <c r="F13" s="31"/>
    </row>
    <row r="14" spans="1:6" s="13" customFormat="1" ht="30">
      <c r="A14" s="28" t="s">
        <v>100</v>
      </c>
      <c r="B14" s="357" t="str">
        <f>'V. KBV TIP 5'!B2</f>
        <v>TIP5 - POLAGANJE V KABELSKO KANALIZACIJO Z OBBETONIRANJEM (7xØ160, 2x2Ø50)</v>
      </c>
      <c r="C14" s="30"/>
      <c r="D14" s="38">
        <f>'V. KBV TIP 5'!F26</f>
        <v>0</v>
      </c>
      <c r="E14" s="31"/>
      <c r="F14" s="31"/>
    </row>
    <row r="15" spans="1:6" s="13" customFormat="1" ht="30">
      <c r="A15" s="28" t="s">
        <v>102</v>
      </c>
      <c r="B15" s="241" t="str">
        <f>'[1]VI. KBV TIP 6'!B2</f>
        <v>TIP6 - POLAGANJE V KABELSKO KANALIZACIJO Z OBBETONIRANJEM</v>
      </c>
      <c r="C15" s="30"/>
      <c r="D15" s="38">
        <f>'VI. KBV TIP 6'!F26</f>
        <v>0</v>
      </c>
      <c r="E15" s="31"/>
      <c r="F15" s="31"/>
    </row>
    <row r="16" spans="1:6" s="13" customFormat="1" ht="30">
      <c r="A16" s="13" t="s">
        <v>103</v>
      </c>
      <c r="B16" s="358" t="str">
        <f>'[2]VII. KBV TIP 7'!B2</f>
        <v>TIP7 - POLAGANJE V KABELSKO KANALIZACIJO Z OBBETONIRANJEM</v>
      </c>
      <c r="D16" s="38">
        <f>'VII. KBV TIP 7'!F26</f>
        <v>0</v>
      </c>
      <c r="E16" s="31"/>
      <c r="F16" s="31"/>
    </row>
    <row r="17" spans="1:6" s="13" customFormat="1" ht="13.9" customHeight="1">
      <c r="A17" s="28" t="s">
        <v>137</v>
      </c>
      <c r="B17" s="29" t="str">
        <f>VIII.JAŠKI!B2</f>
        <v>KABELSKI JAŠKI</v>
      </c>
      <c r="C17" s="30"/>
      <c r="D17" s="38">
        <f>VIII.JAŠKI!F24</f>
        <v>0</v>
      </c>
      <c r="E17" s="31"/>
      <c r="F17" s="31"/>
    </row>
    <row r="18" spans="1:6" s="13" customFormat="1" ht="13.9" customHeight="1" thickBot="1">
      <c r="A18" s="28" t="s">
        <v>173</v>
      </c>
      <c r="B18" s="29" t="str">
        <f>'IX.OST.DELA'!B2</f>
        <v>OSTALA GRADBENA DELA</v>
      </c>
      <c r="C18" s="30"/>
      <c r="D18" s="38">
        <f>'IX.OST.DELA'!F28</f>
        <v>0</v>
      </c>
      <c r="E18" s="31"/>
      <c r="F18" s="31"/>
    </row>
    <row r="19" spans="1:6" ht="13.9" customHeight="1" thickBot="1">
      <c r="A19" s="40"/>
      <c r="B19" s="41" t="s">
        <v>13</v>
      </c>
      <c r="C19" s="42"/>
      <c r="D19" s="43">
        <f>SUM(D10:D18)</f>
        <v>0</v>
      </c>
      <c r="E19" s="19"/>
      <c r="F19" s="19"/>
    </row>
    <row r="20" spans="1:6">
      <c r="A20" s="20"/>
      <c r="B20" s="17"/>
      <c r="C20" s="18"/>
      <c r="D20" s="18"/>
      <c r="E20" s="19"/>
      <c r="F20" s="19"/>
    </row>
    <row r="21" spans="1:6">
      <c r="A21" s="16"/>
      <c r="B21" s="17"/>
      <c r="C21" s="18"/>
      <c r="D21" s="18"/>
      <c r="E21" s="19"/>
      <c r="F21" s="19"/>
    </row>
    <row r="22" spans="1:6">
      <c r="A22"/>
      <c r="B22"/>
      <c r="C22"/>
      <c r="D22"/>
      <c r="E22" s="19"/>
      <c r="F22" s="19"/>
    </row>
    <row r="23" spans="1:6">
      <c r="A23" s="16"/>
      <c r="B23" s="17"/>
      <c r="C23" s="18"/>
      <c r="D23" s="18"/>
      <c r="E23" s="19"/>
      <c r="F23" s="19"/>
    </row>
    <row r="24" spans="1:6">
      <c r="A24" s="20"/>
      <c r="B24" s="17"/>
      <c r="C24" s="18"/>
      <c r="D24" s="18"/>
      <c r="E24" s="19"/>
      <c r="F24" s="19"/>
    </row>
    <row r="25" spans="1:6">
      <c r="A25" s="16"/>
      <c r="B25" s="17"/>
      <c r="C25" s="18"/>
      <c r="D25" s="18"/>
      <c r="E25" s="19"/>
      <c r="F25" s="19"/>
    </row>
    <row r="26" spans="1:6">
      <c r="A26" s="20"/>
      <c r="B26" s="17"/>
      <c r="C26" s="18"/>
      <c r="D26" s="18"/>
      <c r="E26" s="19"/>
      <c r="F26" s="19"/>
    </row>
    <row r="27" spans="1:6">
      <c r="A27" s="20"/>
      <c r="B27" s="17"/>
      <c r="C27" s="18"/>
      <c r="D27" s="18"/>
      <c r="E27" s="19"/>
      <c r="F27" s="19"/>
    </row>
    <row r="28" spans="1:6">
      <c r="A28" s="16"/>
      <c r="B28" s="17"/>
      <c r="C28" s="18"/>
      <c r="D28" s="18"/>
      <c r="E28" s="19"/>
      <c r="F28" s="19"/>
    </row>
    <row r="29" spans="1:6">
      <c r="A29" s="20"/>
      <c r="B29" s="17"/>
      <c r="C29" s="18"/>
      <c r="D29" s="18"/>
      <c r="E29" s="19"/>
      <c r="F29" s="19"/>
    </row>
    <row r="30" spans="1:6">
      <c r="A30" s="20"/>
      <c r="B30" s="17"/>
      <c r="C30" s="18"/>
      <c r="D30" s="18"/>
      <c r="E30" s="19"/>
      <c r="F30" s="19"/>
    </row>
    <row r="31" spans="1:6">
      <c r="A31" s="20"/>
      <c r="B31" s="17"/>
      <c r="C31" s="18"/>
      <c r="D31" s="18"/>
      <c r="E31" s="19"/>
      <c r="F31" s="19"/>
    </row>
    <row r="32" spans="1:6">
      <c r="A32" s="20"/>
      <c r="B32" s="17"/>
      <c r="C32" s="18"/>
      <c r="D32" s="18"/>
      <c r="E32" s="19"/>
      <c r="F32" s="19"/>
    </row>
    <row r="33" spans="1:6">
      <c r="A33" s="20"/>
      <c r="B33" s="17"/>
      <c r="C33" s="18"/>
      <c r="D33" s="18"/>
      <c r="E33" s="19"/>
      <c r="F33" s="19"/>
    </row>
    <row r="34" spans="1:6">
      <c r="A34" s="20"/>
      <c r="B34" s="17"/>
      <c r="C34" s="18"/>
      <c r="D34" s="18"/>
      <c r="E34" s="19"/>
      <c r="F34" s="19"/>
    </row>
    <row r="35" spans="1:6">
      <c r="A35" s="20"/>
      <c r="B35" s="21"/>
      <c r="C35" s="18"/>
      <c r="D35" s="18"/>
      <c r="E35" s="19"/>
      <c r="F35" s="19"/>
    </row>
    <row r="36" spans="1:6">
      <c r="B36" s="19"/>
      <c r="C36" s="19"/>
      <c r="D36" s="19"/>
      <c r="E36" s="19"/>
      <c r="F36" s="19"/>
    </row>
    <row r="37" spans="1:6">
      <c r="B37" s="19"/>
      <c r="C37" s="19"/>
      <c r="D37" s="19"/>
      <c r="E37" s="19"/>
      <c r="F37" s="19"/>
    </row>
    <row r="38" spans="1:6">
      <c r="B38" s="19"/>
      <c r="C38" s="19"/>
      <c r="D38" s="19"/>
      <c r="E38" s="19"/>
      <c r="F38" s="19"/>
    </row>
    <row r="39" spans="1:6">
      <c r="B39" s="19"/>
      <c r="C39" s="19"/>
      <c r="D39" s="19"/>
      <c r="E39" s="19"/>
    </row>
    <row r="40" spans="1:6">
      <c r="B40" s="19"/>
      <c r="C40" s="19"/>
      <c r="D40" s="19"/>
      <c r="E40" s="19"/>
    </row>
    <row r="41" spans="1:6">
      <c r="B41" s="19"/>
      <c r="C41" s="19"/>
      <c r="D41" s="19"/>
      <c r="E41" s="19"/>
    </row>
    <row r="42" spans="1:6">
      <c r="B42" s="19"/>
      <c r="C42" s="19"/>
      <c r="D42" s="19"/>
      <c r="E42" s="19"/>
    </row>
    <row r="43" spans="1:6">
      <c r="B43" s="19"/>
      <c r="C43" s="19"/>
      <c r="D43" s="19"/>
      <c r="E43" s="19"/>
    </row>
    <row r="44" spans="1:6">
      <c r="B44" s="19"/>
      <c r="C44" s="19"/>
      <c r="D44" s="19"/>
      <c r="E44" s="19"/>
    </row>
    <row r="45" spans="1:6">
      <c r="B45" s="19"/>
      <c r="C45" s="19"/>
      <c r="D45" s="19"/>
      <c r="E45" s="19"/>
    </row>
    <row r="46" spans="1:6">
      <c r="B46" s="19"/>
      <c r="C46" s="19"/>
      <c r="D46" s="19"/>
      <c r="E46" s="19"/>
    </row>
    <row r="47" spans="1:6">
      <c r="B47" s="19"/>
      <c r="C47" s="19"/>
      <c r="D47" s="19"/>
      <c r="E47" s="19"/>
    </row>
    <row r="48" spans="1:6">
      <c r="B48" s="19"/>
      <c r="C48" s="19"/>
      <c r="D48" s="19"/>
      <c r="E48" s="19"/>
    </row>
    <row r="49" spans="1:5">
      <c r="A49" s="23"/>
      <c r="B49" s="24"/>
      <c r="C49" s="24"/>
      <c r="D49" s="24"/>
      <c r="E49" s="19"/>
    </row>
    <row r="50" spans="1:5">
      <c r="B50" s="19"/>
      <c r="C50" s="19"/>
      <c r="D50" s="19"/>
      <c r="E50" s="19"/>
    </row>
    <row r="51" spans="1:5">
      <c r="B51" s="19"/>
      <c r="C51" s="19"/>
      <c r="D51" s="19"/>
      <c r="E51" s="19"/>
    </row>
    <row r="52" spans="1:5">
      <c r="B52" s="19"/>
      <c r="C52" s="19"/>
      <c r="D52" s="19"/>
      <c r="E52" s="19"/>
    </row>
    <row r="53" spans="1:5">
      <c r="B53" s="19"/>
      <c r="C53" s="19"/>
      <c r="D53" s="19"/>
    </row>
    <row r="54" spans="1:5">
      <c r="B54" s="19"/>
      <c r="C54" s="19"/>
      <c r="D54" s="19"/>
    </row>
    <row r="55" spans="1:5">
      <c r="B55" s="44"/>
      <c r="C55" s="44"/>
      <c r="D55" s="44"/>
    </row>
    <row r="56" spans="1:5">
      <c r="A56" s="45"/>
    </row>
  </sheetData>
  <mergeCells count="2">
    <mergeCell ref="A2:C5"/>
    <mergeCell ref="D2:D5"/>
  </mergeCells>
  <pageMargins left="0.70866141732283472" right="0.70866141732283472" top="1.3385826771653544" bottom="0.74803149606299213" header="0.31496062992125984" footer="0.31496062992125984"/>
  <pageSetup paperSize="9" scale="97" orientation="portrait" r:id="rId1"/>
  <headerFooter>
    <oddHeader>&amp;L&amp;"Franklin Gothic Book,Regular"&amp;9 
NAČRT GRADBENIH KONSTRUKCIJ  ŠT.: 21/2016 – GK
KABLOVOD 2×20 kV RTP 110/20 kv PODLOG - RP 20 kV LOČICA
&amp;R
&amp;G</oddHeader>
    <oddFooter>&amp;C&amp;P / &amp;N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theme="4" tint="0.39997558519241921"/>
  </sheetPr>
  <dimension ref="A1:I53"/>
  <sheetViews>
    <sheetView topLeftCell="A6" zoomScale="70" zoomScaleNormal="70" zoomScaleSheetLayoutView="70" zoomScalePageLayoutView="115" workbookViewId="0">
      <selection activeCell="E13" sqref="E13:E43"/>
    </sheetView>
  </sheetViews>
  <sheetFormatPr defaultColWidth="9.140625" defaultRowHeight="15"/>
  <cols>
    <col min="1" max="1" width="4.28515625" style="184" bestFit="1" customWidth="1"/>
    <col min="2" max="2" width="50.28515625" style="171" bestFit="1" customWidth="1"/>
    <col min="3" max="3" width="5.85546875" style="171" customWidth="1"/>
    <col min="4" max="4" width="9.42578125" style="185" bestFit="1" customWidth="1"/>
    <col min="5" max="5" width="10.7109375" style="185" customWidth="1"/>
    <col min="6" max="6" width="11.7109375" style="185" customWidth="1"/>
    <col min="7" max="8" width="9.140625" style="171"/>
    <col min="9" max="9" width="11" style="171" bestFit="1" customWidth="1"/>
    <col min="10" max="16384" width="9.140625" style="171"/>
  </cols>
  <sheetData>
    <row r="1" spans="1:6">
      <c r="A1" s="88"/>
      <c r="B1" s="89"/>
      <c r="C1" s="89"/>
      <c r="D1" s="90"/>
      <c r="E1" s="90"/>
      <c r="F1" s="90"/>
    </row>
    <row r="2" spans="1:6" ht="18.75">
      <c r="A2" s="172" t="s">
        <v>0</v>
      </c>
      <c r="B2" s="94" t="s">
        <v>1</v>
      </c>
      <c r="C2" s="173"/>
      <c r="D2" s="174"/>
      <c r="E2" s="174"/>
      <c r="F2" s="174"/>
    </row>
    <row r="3" spans="1:6">
      <c r="A3" s="175"/>
      <c r="B3" s="173"/>
      <c r="C3" s="173"/>
      <c r="D3" s="174"/>
      <c r="E3" s="174"/>
      <c r="F3" s="174"/>
    </row>
    <row r="4" spans="1:6" s="176" customFormat="1" ht="18" customHeight="1">
      <c r="A4" s="92" t="s">
        <v>2</v>
      </c>
      <c r="B4" s="93" t="s">
        <v>33</v>
      </c>
      <c r="C4" s="94"/>
      <c r="D4" s="95"/>
      <c r="E4" s="96"/>
      <c r="F4" s="96"/>
    </row>
    <row r="5" spans="1:6" s="177" customFormat="1" ht="63.75" customHeight="1">
      <c r="A5" s="98"/>
      <c r="B5" s="347" t="s">
        <v>60</v>
      </c>
      <c r="C5" s="347"/>
      <c r="D5" s="347"/>
      <c r="E5" s="347"/>
      <c r="F5" s="347"/>
    </row>
    <row r="6" spans="1:6" s="177" customFormat="1" ht="15" customHeight="1">
      <c r="A6" s="98"/>
      <c r="B6" s="178"/>
      <c r="C6" s="178"/>
      <c r="D6" s="178"/>
      <c r="E6" s="178"/>
      <c r="F6" s="178"/>
    </row>
    <row r="7" spans="1:6" s="179" customFormat="1">
      <c r="A7" s="102" t="s">
        <v>19</v>
      </c>
      <c r="B7" s="103" t="s">
        <v>18</v>
      </c>
      <c r="C7" s="104" t="s">
        <v>17</v>
      </c>
      <c r="D7" s="105" t="s">
        <v>16</v>
      </c>
      <c r="E7" s="105" t="s">
        <v>15</v>
      </c>
      <c r="F7" s="105" t="s">
        <v>14</v>
      </c>
    </row>
    <row r="8" spans="1:6" s="180" customFormat="1">
      <c r="A8" s="107"/>
      <c r="B8" s="108"/>
      <c r="C8" s="109"/>
      <c r="D8" s="110"/>
      <c r="E8" s="111"/>
      <c r="F8" s="111"/>
    </row>
    <row r="9" spans="1:6" ht="38.25" customHeight="1">
      <c r="A9" s="113" t="s">
        <v>9</v>
      </c>
      <c r="B9" s="119" t="s">
        <v>139</v>
      </c>
      <c r="C9" s="269" t="s">
        <v>23</v>
      </c>
      <c r="D9" s="270">
        <v>1</v>
      </c>
      <c r="E9" s="306"/>
      <c r="F9" s="118">
        <f>D9*E9</f>
        <v>0</v>
      </c>
    </row>
    <row r="10" spans="1:6">
      <c r="A10" s="113"/>
      <c r="B10" s="119"/>
      <c r="C10" s="269"/>
      <c r="D10" s="270"/>
      <c r="E10" s="121"/>
      <c r="F10" s="118"/>
    </row>
    <row r="11" spans="1:6" ht="49.5" customHeight="1">
      <c r="A11" s="113" t="s">
        <v>43</v>
      </c>
      <c r="B11" s="117" t="s">
        <v>22</v>
      </c>
      <c r="C11" s="265" t="s">
        <v>64</v>
      </c>
      <c r="D11" s="270">
        <v>8</v>
      </c>
      <c r="E11" s="306"/>
      <c r="F11" s="118">
        <f t="shared" ref="F11:F17" si="0">D11*E11</f>
        <v>0</v>
      </c>
    </row>
    <row r="12" spans="1:6">
      <c r="A12" s="113"/>
      <c r="B12" s="123"/>
      <c r="C12" s="265"/>
      <c r="D12" s="270"/>
      <c r="E12" s="121"/>
      <c r="F12" s="118"/>
    </row>
    <row r="13" spans="1:6" s="179" customFormat="1" ht="15" customHeight="1">
      <c r="A13" s="113" t="s">
        <v>41</v>
      </c>
      <c r="B13" s="123" t="s">
        <v>61</v>
      </c>
      <c r="C13" s="265" t="s">
        <v>8</v>
      </c>
      <c r="D13" s="266">
        <v>3698</v>
      </c>
      <c r="E13" s="307"/>
      <c r="F13" s="118">
        <f t="shared" si="0"/>
        <v>0</v>
      </c>
    </row>
    <row r="14" spans="1:6" s="179" customFormat="1">
      <c r="A14" s="113"/>
      <c r="B14" s="123"/>
      <c r="C14" s="265"/>
      <c r="D14" s="266"/>
      <c r="E14" s="125"/>
      <c r="F14" s="118"/>
    </row>
    <row r="15" spans="1:6" s="179" customFormat="1">
      <c r="A15" s="113" t="s">
        <v>44</v>
      </c>
      <c r="B15" s="123" t="s">
        <v>62</v>
      </c>
      <c r="C15" s="265" t="s">
        <v>23</v>
      </c>
      <c r="D15" s="266">
        <v>1</v>
      </c>
      <c r="E15" s="307"/>
      <c r="F15" s="118">
        <f t="shared" si="0"/>
        <v>0</v>
      </c>
    </row>
    <row r="16" spans="1:6" s="179" customFormat="1">
      <c r="A16" s="113"/>
      <c r="B16" s="123"/>
      <c r="C16" s="265"/>
      <c r="D16" s="266"/>
      <c r="E16" s="125"/>
      <c r="F16" s="118"/>
    </row>
    <row r="17" spans="1:9" s="179" customFormat="1">
      <c r="A17" s="113" t="s">
        <v>45</v>
      </c>
      <c r="B17" s="123" t="s">
        <v>31</v>
      </c>
      <c r="C17" s="265" t="s">
        <v>23</v>
      </c>
      <c r="D17" s="266">
        <v>1</v>
      </c>
      <c r="E17" s="307"/>
      <c r="F17" s="118">
        <f t="shared" si="0"/>
        <v>0</v>
      </c>
    </row>
    <row r="18" spans="1:9" s="179" customFormat="1">
      <c r="A18" s="113"/>
      <c r="B18" s="123"/>
      <c r="C18" s="265"/>
      <c r="D18" s="266"/>
      <c r="E18" s="125"/>
      <c r="F18" s="118"/>
    </row>
    <row r="19" spans="1:9" s="179" customFormat="1" ht="24">
      <c r="A19" s="113" t="s">
        <v>46</v>
      </c>
      <c r="B19" s="123" t="s">
        <v>63</v>
      </c>
      <c r="C19" s="265" t="s">
        <v>23</v>
      </c>
      <c r="D19" s="266">
        <v>1</v>
      </c>
      <c r="E19" s="307"/>
      <c r="F19" s="118">
        <f t="shared" ref="F19" si="1">D19*E19</f>
        <v>0</v>
      </c>
    </row>
    <row r="20" spans="1:9" s="179" customFormat="1">
      <c r="A20" s="113"/>
      <c r="B20" s="123"/>
      <c r="C20" s="265"/>
      <c r="D20" s="266"/>
      <c r="E20" s="125"/>
      <c r="F20" s="118"/>
    </row>
    <row r="21" spans="1:9" s="179" customFormat="1" ht="26.25" customHeight="1">
      <c r="A21" s="113" t="s">
        <v>47</v>
      </c>
      <c r="B21" s="123" t="s">
        <v>65</v>
      </c>
      <c r="C21" s="265" t="s">
        <v>64</v>
      </c>
      <c r="D21" s="271">
        <v>25</v>
      </c>
      <c r="E21" s="307"/>
      <c r="F21" s="118">
        <f t="shared" ref="F21:F45" si="2">D21*E21</f>
        <v>0</v>
      </c>
    </row>
    <row r="22" spans="1:9" s="179" customFormat="1">
      <c r="A22" s="113"/>
      <c r="B22" s="123"/>
      <c r="C22" s="265"/>
      <c r="D22" s="266"/>
      <c r="E22" s="125"/>
      <c r="F22" s="118"/>
    </row>
    <row r="23" spans="1:9" s="179" customFormat="1">
      <c r="A23" s="113" t="s">
        <v>48</v>
      </c>
      <c r="B23" s="123" t="s">
        <v>66</v>
      </c>
      <c r="C23" s="265" t="s">
        <v>64</v>
      </c>
      <c r="D23" s="266">
        <v>10</v>
      </c>
      <c r="E23" s="307"/>
      <c r="F23" s="118">
        <f t="shared" si="2"/>
        <v>0</v>
      </c>
    </row>
    <row r="24" spans="1:9" s="179" customFormat="1">
      <c r="A24" s="113"/>
      <c r="B24" s="123"/>
      <c r="C24" s="265"/>
      <c r="D24" s="266"/>
      <c r="E24" s="125"/>
      <c r="F24" s="118"/>
    </row>
    <row r="25" spans="1:9" s="179" customFormat="1">
      <c r="A25" s="113" t="s">
        <v>49</v>
      </c>
      <c r="B25" s="123" t="s">
        <v>67</v>
      </c>
      <c r="C25" s="265" t="s">
        <v>6</v>
      </c>
      <c r="D25" s="266">
        <v>500</v>
      </c>
      <c r="E25" s="307"/>
      <c r="F25" s="118">
        <f t="shared" si="2"/>
        <v>0</v>
      </c>
    </row>
    <row r="26" spans="1:9" s="179" customFormat="1">
      <c r="A26" s="113"/>
      <c r="B26" s="123"/>
      <c r="C26" s="265"/>
      <c r="D26" s="266"/>
      <c r="E26" s="125"/>
      <c r="F26" s="118"/>
    </row>
    <row r="27" spans="1:9" s="179" customFormat="1" ht="24">
      <c r="A27" s="113" t="s">
        <v>50</v>
      </c>
      <c r="B27" s="123" t="s">
        <v>68</v>
      </c>
      <c r="C27" s="265" t="s">
        <v>7</v>
      </c>
      <c r="D27" s="266">
        <v>1</v>
      </c>
      <c r="E27" s="307"/>
      <c r="F27" s="118">
        <f>D27*E27</f>
        <v>0</v>
      </c>
    </row>
    <row r="28" spans="1:9" s="179" customFormat="1">
      <c r="A28" s="113"/>
      <c r="B28" s="123"/>
      <c r="C28" s="265"/>
      <c r="D28" s="266"/>
      <c r="E28" s="125"/>
      <c r="F28" s="118"/>
    </row>
    <row r="29" spans="1:9" s="179" customFormat="1" ht="24">
      <c r="A29" s="113" t="s">
        <v>51</v>
      </c>
      <c r="B29" s="123" t="s">
        <v>69</v>
      </c>
      <c r="C29" s="265" t="s">
        <v>23</v>
      </c>
      <c r="D29" s="266">
        <v>1</v>
      </c>
      <c r="E29" s="307"/>
      <c r="F29" s="118">
        <f t="shared" si="2"/>
        <v>0</v>
      </c>
    </row>
    <row r="30" spans="1:9" s="179" customFormat="1">
      <c r="A30" s="113"/>
      <c r="B30" s="123"/>
      <c r="C30" s="265"/>
      <c r="D30" s="266"/>
      <c r="E30" s="125"/>
      <c r="F30" s="118"/>
    </row>
    <row r="31" spans="1:9" s="179" customFormat="1" ht="24">
      <c r="A31" s="113" t="s">
        <v>52</v>
      </c>
      <c r="B31" s="123" t="s">
        <v>70</v>
      </c>
      <c r="C31" s="265" t="s">
        <v>23</v>
      </c>
      <c r="D31" s="266">
        <v>1</v>
      </c>
      <c r="E31" s="307"/>
      <c r="F31" s="118">
        <f t="shared" si="2"/>
        <v>0</v>
      </c>
    </row>
    <row r="32" spans="1:9" s="179" customFormat="1">
      <c r="A32" s="113"/>
      <c r="B32" s="123"/>
      <c r="C32" s="265"/>
      <c r="D32" s="266"/>
      <c r="E32" s="125"/>
      <c r="F32" s="118"/>
      <c r="I32" s="334"/>
    </row>
    <row r="33" spans="1:6" s="179" customFormat="1">
      <c r="A33" s="113" t="s">
        <v>107</v>
      </c>
      <c r="B33" s="123" t="s">
        <v>71</v>
      </c>
      <c r="C33" s="265" t="s">
        <v>23</v>
      </c>
      <c r="D33" s="266">
        <v>1</v>
      </c>
      <c r="E33" s="307"/>
      <c r="F33" s="118">
        <f t="shared" si="2"/>
        <v>0</v>
      </c>
    </row>
    <row r="34" spans="1:6" s="179" customFormat="1">
      <c r="A34" s="113"/>
      <c r="B34" s="123"/>
      <c r="C34" s="265"/>
      <c r="D34" s="266"/>
      <c r="E34" s="125"/>
      <c r="F34" s="118"/>
    </row>
    <row r="35" spans="1:6" s="179" customFormat="1">
      <c r="A35" s="113" t="s">
        <v>108</v>
      </c>
      <c r="B35" s="123" t="s">
        <v>37</v>
      </c>
      <c r="C35" s="265" t="s">
        <v>23</v>
      </c>
      <c r="D35" s="266">
        <v>1</v>
      </c>
      <c r="E35" s="307"/>
      <c r="F35" s="118">
        <f t="shared" si="2"/>
        <v>0</v>
      </c>
    </row>
    <row r="36" spans="1:6" s="179" customFormat="1">
      <c r="A36" s="113"/>
      <c r="B36" s="123"/>
      <c r="C36" s="265"/>
      <c r="D36" s="266"/>
      <c r="E36" s="125"/>
      <c r="F36" s="118"/>
    </row>
    <row r="37" spans="1:6" s="179" customFormat="1">
      <c r="A37" s="113" t="s">
        <v>109</v>
      </c>
      <c r="B37" s="123" t="s">
        <v>38</v>
      </c>
      <c r="C37" s="265" t="s">
        <v>23</v>
      </c>
      <c r="D37" s="266">
        <v>1</v>
      </c>
      <c r="E37" s="307"/>
      <c r="F37" s="118">
        <f t="shared" si="2"/>
        <v>0</v>
      </c>
    </row>
    <row r="38" spans="1:6" s="179" customFormat="1">
      <c r="A38" s="113"/>
      <c r="B38" s="123"/>
      <c r="C38" s="265"/>
      <c r="D38" s="266"/>
      <c r="E38" s="125"/>
      <c r="F38" s="118"/>
    </row>
    <row r="39" spans="1:6" s="179" customFormat="1">
      <c r="A39" s="113" t="s">
        <v>110</v>
      </c>
      <c r="B39" s="123" t="s">
        <v>39</v>
      </c>
      <c r="C39" s="265" t="s">
        <v>23</v>
      </c>
      <c r="D39" s="266">
        <v>1</v>
      </c>
      <c r="E39" s="307"/>
      <c r="F39" s="118">
        <f t="shared" si="2"/>
        <v>0</v>
      </c>
    </row>
    <row r="40" spans="1:6" s="179" customFormat="1">
      <c r="A40" s="113"/>
      <c r="B40" s="123"/>
      <c r="C40" s="265"/>
      <c r="D40" s="266"/>
      <c r="E40" s="125"/>
      <c r="F40" s="118"/>
    </row>
    <row r="41" spans="1:6" s="182" customFormat="1">
      <c r="A41" s="113" t="s">
        <v>165</v>
      </c>
      <c r="B41" s="123" t="s">
        <v>164</v>
      </c>
      <c r="C41" s="265" t="s">
        <v>23</v>
      </c>
      <c r="D41" s="266">
        <v>1</v>
      </c>
      <c r="E41" s="307"/>
      <c r="F41" s="118">
        <f t="shared" si="2"/>
        <v>0</v>
      </c>
    </row>
    <row r="42" spans="1:6" s="183" customFormat="1">
      <c r="A42" s="113"/>
      <c r="B42" s="123"/>
      <c r="C42" s="265"/>
      <c r="D42" s="266"/>
      <c r="E42" s="125"/>
      <c r="F42" s="118"/>
    </row>
    <row r="43" spans="1:6" s="183" customFormat="1">
      <c r="A43" s="113" t="s">
        <v>167</v>
      </c>
      <c r="B43" s="123" t="s">
        <v>25</v>
      </c>
      <c r="C43" s="265" t="s">
        <v>23</v>
      </c>
      <c r="D43" s="266">
        <v>1</v>
      </c>
      <c r="E43" s="307"/>
      <c r="F43" s="118">
        <f t="shared" si="2"/>
        <v>0</v>
      </c>
    </row>
    <row r="44" spans="1:6" s="183" customFormat="1">
      <c r="A44" s="113"/>
      <c r="B44" s="123"/>
      <c r="C44" s="265"/>
      <c r="D44" s="266"/>
      <c r="E44" s="125"/>
      <c r="F44" s="118"/>
    </row>
    <row r="45" spans="1:6" ht="27" customHeight="1">
      <c r="A45" s="263" t="s">
        <v>172</v>
      </c>
      <c r="B45" s="264" t="s">
        <v>166</v>
      </c>
      <c r="C45" s="265" t="s">
        <v>7</v>
      </c>
      <c r="D45" s="266">
        <v>1</v>
      </c>
      <c r="E45" s="308"/>
      <c r="F45" s="118">
        <f t="shared" si="2"/>
        <v>0</v>
      </c>
    </row>
    <row r="46" spans="1:6">
      <c r="A46" s="263"/>
      <c r="B46" s="264"/>
      <c r="C46" s="265"/>
      <c r="D46" s="266"/>
      <c r="E46" s="181"/>
      <c r="F46" s="118"/>
    </row>
    <row r="47" spans="1:6">
      <c r="A47" s="263" t="s">
        <v>174</v>
      </c>
      <c r="B47" s="264" t="s">
        <v>175</v>
      </c>
      <c r="C47" s="265" t="s">
        <v>7</v>
      </c>
      <c r="D47" s="266">
        <v>1</v>
      </c>
      <c r="E47" s="308"/>
      <c r="F47" s="118">
        <f t="shared" ref="F47" si="3">D47*E47</f>
        <v>0</v>
      </c>
    </row>
    <row r="48" spans="1:6">
      <c r="A48" s="263"/>
      <c r="B48" s="264"/>
      <c r="C48" s="265"/>
      <c r="D48" s="266"/>
      <c r="E48" s="181"/>
      <c r="F48" s="132"/>
    </row>
    <row r="49" spans="1:6">
      <c r="A49" s="134"/>
      <c r="B49" s="135" t="s">
        <v>20</v>
      </c>
      <c r="C49" s="136"/>
      <c r="D49" s="137"/>
      <c r="E49" s="138"/>
      <c r="F49" s="137">
        <f>SUM(F9:F47)</f>
        <v>0</v>
      </c>
    </row>
    <row r="51" spans="1:6">
      <c r="A51" s="297"/>
      <c r="B51" s="298"/>
      <c r="C51" s="299"/>
      <c r="D51" s="300"/>
      <c r="E51" s="300"/>
      <c r="F51" s="300"/>
    </row>
    <row r="52" spans="1:6">
      <c r="A52" s="243"/>
      <c r="B52" s="244"/>
      <c r="C52" s="245"/>
      <c r="D52" s="246"/>
      <c r="E52" s="247"/>
      <c r="F52" s="248"/>
    </row>
    <row r="53" spans="1:6">
      <c r="A53" s="243"/>
      <c r="B53" s="244"/>
      <c r="C53" s="245"/>
      <c r="D53" s="46"/>
      <c r="E53" s="247"/>
      <c r="F53" s="248"/>
    </row>
  </sheetData>
  <mergeCells count="1">
    <mergeCell ref="B5:F5"/>
  </mergeCells>
  <pageMargins left="0.70866141732283472" right="0.70866141732283472" top="1.3385826771653544" bottom="0.74803149606299213" header="0.31496062992125984" footer="0.31496062992125984"/>
  <pageSetup paperSize="9" scale="97" orientation="portrait" r:id="rId1"/>
  <headerFooter>
    <oddHeader>&amp;L&amp;"Franklin Gothic Book,Navadno"&amp;9 
NAČRT GRADBENIH KONSTRUKCIJ  ŠT.: 21/2016 – GK
KABLOVOD 2×20 kV RTP 110/20 kv PODLOG - RP 20 kV LOČICA
&amp;R
&amp;G</oddHeader>
    <oddFooter>&amp;C&amp;P /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5">
    <tabColor theme="4" tint="0.39997558519241921"/>
  </sheetPr>
  <dimension ref="A1:H30"/>
  <sheetViews>
    <sheetView zoomScaleNormal="100" zoomScaleSheetLayoutView="70" zoomScalePageLayoutView="115" workbookViewId="0">
      <selection activeCell="E9" sqref="E9"/>
    </sheetView>
  </sheetViews>
  <sheetFormatPr defaultColWidth="9.140625" defaultRowHeight="15"/>
  <cols>
    <col min="1" max="1" width="5.140625" style="140" customWidth="1"/>
    <col min="2" max="2" width="51.7109375" style="91" customWidth="1"/>
    <col min="3" max="3" width="6.140625" style="91" customWidth="1"/>
    <col min="4" max="4" width="8.42578125" style="141" customWidth="1"/>
    <col min="5" max="5" width="9.28515625" style="141" customWidth="1"/>
    <col min="6" max="6" width="11.5703125" style="323" bestFit="1" customWidth="1"/>
    <col min="7" max="7" width="9.140625" style="91"/>
    <col min="8" max="8" width="10.42578125" style="91" bestFit="1" customWidth="1"/>
    <col min="9" max="16384" width="9.140625" style="91"/>
  </cols>
  <sheetData>
    <row r="1" spans="1:6">
      <c r="A1" s="88"/>
      <c r="B1" s="89"/>
      <c r="C1" s="89"/>
      <c r="D1" s="90"/>
      <c r="E1" s="90"/>
      <c r="F1" s="311"/>
    </row>
    <row r="2" spans="1:6" s="97" customFormat="1" ht="18" customHeight="1">
      <c r="A2" s="92" t="s">
        <v>3</v>
      </c>
      <c r="B2" s="238" t="s">
        <v>104</v>
      </c>
      <c r="C2" s="238"/>
      <c r="D2" s="238"/>
      <c r="E2" s="238"/>
      <c r="F2" s="319"/>
    </row>
    <row r="3" spans="1:6" s="101" customFormat="1" ht="18" customHeight="1">
      <c r="A3" s="98"/>
      <c r="B3" s="99"/>
      <c r="C3" s="99"/>
      <c r="D3" s="100"/>
      <c r="E3" s="96"/>
      <c r="F3" s="312"/>
    </row>
    <row r="4" spans="1:6" s="106" customFormat="1">
      <c r="A4" s="102" t="s">
        <v>19</v>
      </c>
      <c r="B4" s="103" t="s">
        <v>18</v>
      </c>
      <c r="C4" s="104" t="s">
        <v>17</v>
      </c>
      <c r="D4" s="105" t="s">
        <v>16</v>
      </c>
      <c r="E4" s="105" t="s">
        <v>15</v>
      </c>
      <c r="F4" s="313" t="s">
        <v>14</v>
      </c>
    </row>
    <row r="5" spans="1:6" s="112" customFormat="1">
      <c r="A5" s="107"/>
      <c r="B5" s="108"/>
      <c r="C5" s="109"/>
      <c r="D5" s="110"/>
      <c r="E5" s="111"/>
      <c r="F5" s="314"/>
    </row>
    <row r="6" spans="1:6" ht="24">
      <c r="A6" s="113" t="s">
        <v>9</v>
      </c>
      <c r="B6" s="114" t="s">
        <v>53</v>
      </c>
      <c r="C6" s="272" t="s">
        <v>8</v>
      </c>
      <c r="D6" s="273">
        <v>2368</v>
      </c>
      <c r="E6" s="325">
        <f>F24</f>
        <v>0</v>
      </c>
      <c r="F6" s="332">
        <f>D6*E6</f>
        <v>0</v>
      </c>
    </row>
    <row r="7" spans="1:6" ht="13.5" customHeight="1">
      <c r="A7" s="113"/>
      <c r="B7" s="114" t="s">
        <v>116</v>
      </c>
      <c r="C7" s="272"/>
      <c r="D7" s="273"/>
      <c r="E7" s="116"/>
      <c r="F7" s="320"/>
    </row>
    <row r="8" spans="1:6">
      <c r="A8" s="113"/>
      <c r="B8" s="117"/>
      <c r="C8" s="272"/>
      <c r="D8" s="273"/>
      <c r="E8" s="116"/>
      <c r="F8" s="321"/>
    </row>
    <row r="9" spans="1:6" ht="27" customHeight="1">
      <c r="A9" s="113" t="s">
        <v>54</v>
      </c>
      <c r="B9" s="119" t="s">
        <v>131</v>
      </c>
      <c r="C9" s="269" t="s">
        <v>55</v>
      </c>
      <c r="D9" s="273">
        <v>0.69</v>
      </c>
      <c r="E9" s="306"/>
      <c r="F9" s="329">
        <f>D9*E9</f>
        <v>0</v>
      </c>
    </row>
    <row r="10" spans="1:6">
      <c r="A10" s="113"/>
      <c r="B10" s="119"/>
      <c r="C10" s="269"/>
      <c r="D10" s="273"/>
      <c r="E10" s="121"/>
      <c r="F10" s="329"/>
    </row>
    <row r="11" spans="1:6">
      <c r="A11" s="113" t="s">
        <v>54</v>
      </c>
      <c r="B11" s="117" t="s">
        <v>56</v>
      </c>
      <c r="C11" s="265" t="s">
        <v>6</v>
      </c>
      <c r="D11" s="273">
        <v>0.4</v>
      </c>
      <c r="E11" s="306"/>
      <c r="F11" s="329">
        <f t="shared" ref="F11:F23" si="0">D11*E11</f>
        <v>0</v>
      </c>
    </row>
    <row r="12" spans="1:6">
      <c r="A12" s="113"/>
      <c r="B12" s="117"/>
      <c r="C12" s="265"/>
      <c r="D12" s="273"/>
      <c r="E12" s="121"/>
      <c r="F12" s="329"/>
    </row>
    <row r="13" spans="1:6" ht="15" customHeight="1">
      <c r="A13" s="113" t="s">
        <v>54</v>
      </c>
      <c r="B13" s="117" t="s">
        <v>88</v>
      </c>
      <c r="C13" s="265" t="s">
        <v>57</v>
      </c>
      <c r="D13" s="273">
        <v>2</v>
      </c>
      <c r="E13" s="306"/>
      <c r="F13" s="329">
        <f t="shared" si="0"/>
        <v>0</v>
      </c>
    </row>
    <row r="14" spans="1:6">
      <c r="A14" s="113"/>
      <c r="B14" s="117"/>
      <c r="C14" s="265"/>
      <c r="D14" s="273"/>
      <c r="E14" s="121"/>
      <c r="F14" s="329"/>
    </row>
    <row r="15" spans="1:6" ht="15" customHeight="1">
      <c r="A15" s="113" t="s">
        <v>54</v>
      </c>
      <c r="B15" s="117" t="s">
        <v>58</v>
      </c>
      <c r="C15" s="265" t="s">
        <v>55</v>
      </c>
      <c r="D15" s="273">
        <v>0.1</v>
      </c>
      <c r="E15" s="306"/>
      <c r="F15" s="329">
        <f t="shared" si="0"/>
        <v>0</v>
      </c>
    </row>
    <row r="16" spans="1:6" s="106" customFormat="1" ht="15" customHeight="1">
      <c r="A16" s="113"/>
      <c r="B16" s="217"/>
      <c r="C16" s="265"/>
      <c r="D16" s="280"/>
      <c r="E16" s="125"/>
      <c r="F16" s="329"/>
    </row>
    <row r="17" spans="1:8" s="106" customFormat="1" ht="15" customHeight="1">
      <c r="A17" s="113" t="s">
        <v>54</v>
      </c>
      <c r="B17" s="123" t="s">
        <v>90</v>
      </c>
      <c r="C17" s="265" t="s">
        <v>57</v>
      </c>
      <c r="D17" s="281">
        <v>2</v>
      </c>
      <c r="E17" s="307"/>
      <c r="F17" s="329">
        <f t="shared" si="0"/>
        <v>0</v>
      </c>
    </row>
    <row r="18" spans="1:8" s="106" customFormat="1">
      <c r="A18" s="113"/>
      <c r="B18" s="123"/>
      <c r="C18" s="265"/>
      <c r="D18" s="280"/>
      <c r="E18" s="125"/>
      <c r="F18" s="329"/>
    </row>
    <row r="19" spans="1:8" s="106" customFormat="1" ht="15" customHeight="1">
      <c r="A19" s="113" t="s">
        <v>54</v>
      </c>
      <c r="B19" s="123" t="s">
        <v>27</v>
      </c>
      <c r="C19" s="265" t="s">
        <v>57</v>
      </c>
      <c r="D19" s="281">
        <v>2</v>
      </c>
      <c r="E19" s="307"/>
      <c r="F19" s="329">
        <f t="shared" si="0"/>
        <v>0</v>
      </c>
    </row>
    <row r="20" spans="1:8" s="106" customFormat="1">
      <c r="A20" s="113"/>
      <c r="B20" s="123"/>
      <c r="C20" s="265"/>
      <c r="D20" s="280"/>
      <c r="E20" s="125"/>
      <c r="F20" s="329"/>
    </row>
    <row r="21" spans="1:8" s="106" customFormat="1" ht="24">
      <c r="A21" s="113" t="s">
        <v>54</v>
      </c>
      <c r="B21" s="123" t="s">
        <v>59</v>
      </c>
      <c r="C21" s="265" t="s">
        <v>55</v>
      </c>
      <c r="D21" s="281">
        <v>0.59</v>
      </c>
      <c r="E21" s="307"/>
      <c r="F21" s="329">
        <f t="shared" si="0"/>
        <v>0</v>
      </c>
    </row>
    <row r="22" spans="1:8" s="106" customFormat="1">
      <c r="A22" s="113"/>
      <c r="B22" s="123"/>
      <c r="C22" s="265"/>
      <c r="D22" s="280"/>
      <c r="E22" s="125"/>
      <c r="F22" s="329"/>
    </row>
    <row r="23" spans="1:8" s="106" customFormat="1" ht="24">
      <c r="A23" s="113" t="s">
        <v>54</v>
      </c>
      <c r="B23" s="123" t="s">
        <v>89</v>
      </c>
      <c r="C23" s="265" t="s">
        <v>55</v>
      </c>
      <c r="D23" s="281">
        <v>0.1</v>
      </c>
      <c r="E23" s="307"/>
      <c r="F23" s="329">
        <f t="shared" si="0"/>
        <v>0</v>
      </c>
      <c r="H23" s="335"/>
    </row>
    <row r="24" spans="1:8" s="106" customFormat="1">
      <c r="A24" s="113"/>
      <c r="B24" s="126" t="s">
        <v>85</v>
      </c>
      <c r="C24" s="274"/>
      <c r="D24" s="275"/>
      <c r="E24" s="129"/>
      <c r="F24" s="327">
        <f>SUM(F9:F23)</f>
        <v>0</v>
      </c>
    </row>
    <row r="25" spans="1:8" s="133" customFormat="1">
      <c r="A25" s="113"/>
      <c r="B25" s="123"/>
      <c r="C25" s="265"/>
      <c r="D25" s="266"/>
      <c r="E25" s="131"/>
      <c r="F25" s="322"/>
    </row>
    <row r="26" spans="1:8" s="139" customFormat="1">
      <c r="A26" s="134"/>
      <c r="B26" s="135" t="s">
        <v>168</v>
      </c>
      <c r="C26" s="136"/>
      <c r="D26" s="137"/>
      <c r="E26" s="138"/>
      <c r="F26" s="333">
        <f>F6</f>
        <v>0</v>
      </c>
    </row>
    <row r="27" spans="1:8">
      <c r="C27" s="276"/>
      <c r="D27" s="277"/>
    </row>
    <row r="28" spans="1:8">
      <c r="A28" s="297"/>
      <c r="B28" s="298"/>
      <c r="C28" s="301"/>
      <c r="D28" s="302"/>
      <c r="E28" s="300"/>
      <c r="F28" s="324"/>
    </row>
    <row r="29" spans="1:8">
      <c r="A29" s="243"/>
      <c r="B29" s="244"/>
      <c r="C29" s="278"/>
      <c r="D29" s="279"/>
      <c r="E29" s="250"/>
      <c r="F29" s="317"/>
    </row>
    <row r="30" spans="1:8">
      <c r="A30" s="243"/>
      <c r="B30" s="244"/>
      <c r="C30" s="278"/>
      <c r="D30" s="279"/>
      <c r="E30" s="250"/>
      <c r="F30" s="317"/>
    </row>
  </sheetData>
  <pageMargins left="0.70866141732283472" right="0.70866141732283472" top="1.3385826771653544" bottom="0.74803149606299213" header="0.31496062992125984" footer="0.31496062992125984"/>
  <pageSetup paperSize="9" scale="97" orientation="portrait" r:id="rId1"/>
  <headerFooter>
    <oddHeader>&amp;L&amp;"Franklin Gothic Book,Regular"&amp;9 
NAČRT GRADBENIH KONSTRUKCIJ  ŠT.: 21/2016 – GK
KABLOVOD 2×20 kV RTP 110/20 kv PODLOG - RP 20 kV LOČICA
&amp;R
&amp;G</oddHeader>
    <oddFooter>&amp;C&amp;P / &amp;N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6">
    <tabColor theme="4" tint="0.39997558519241921"/>
  </sheetPr>
  <dimension ref="A1:F31"/>
  <sheetViews>
    <sheetView topLeftCell="A4" zoomScaleNormal="100" zoomScaleSheetLayoutView="70" zoomScalePageLayoutView="115" workbookViewId="0">
      <selection activeCell="E10" sqref="E10:E24"/>
    </sheetView>
  </sheetViews>
  <sheetFormatPr defaultColWidth="9.140625" defaultRowHeight="15"/>
  <cols>
    <col min="1" max="1" width="5.140625" style="184" customWidth="1"/>
    <col min="2" max="2" width="50.42578125" style="171" customWidth="1"/>
    <col min="3" max="3" width="6.140625" style="171" customWidth="1"/>
    <col min="4" max="4" width="8.42578125" style="185" customWidth="1"/>
    <col min="5" max="5" width="9.28515625" style="185" customWidth="1"/>
    <col min="6" max="6" width="12.140625" style="185" customWidth="1"/>
    <col min="7" max="16384" width="9.140625" style="171"/>
  </cols>
  <sheetData>
    <row r="1" spans="1:6">
      <c r="A1" s="88"/>
      <c r="B1" s="89"/>
      <c r="C1" s="89"/>
      <c r="D1" s="90"/>
      <c r="E1" s="90"/>
      <c r="F1" s="90"/>
    </row>
    <row r="2" spans="1:6" s="176" customFormat="1" ht="18" customHeight="1">
      <c r="A2" s="92" t="s">
        <v>4</v>
      </c>
      <c r="B2" s="348" t="s">
        <v>105</v>
      </c>
      <c r="C2" s="348"/>
      <c r="D2" s="348"/>
      <c r="E2" s="348"/>
      <c r="F2" s="348"/>
    </row>
    <row r="3" spans="1:6" s="177" customFormat="1" ht="18" customHeight="1">
      <c r="A3" s="92"/>
      <c r="B3"/>
      <c r="C3"/>
      <c r="D3"/>
      <c r="E3"/>
      <c r="F3"/>
    </row>
    <row r="4" spans="1:6" s="179" customFormat="1" ht="29.25" customHeight="1">
      <c r="A4" s="98"/>
      <c r="B4" s="242" t="s">
        <v>154</v>
      </c>
      <c r="C4" s="99"/>
      <c r="D4" s="100"/>
      <c r="E4" s="96"/>
      <c r="F4" s="96"/>
    </row>
    <row r="5" spans="1:6" s="180" customFormat="1">
      <c r="A5" s="102" t="s">
        <v>19</v>
      </c>
      <c r="B5" s="103" t="s">
        <v>18</v>
      </c>
      <c r="C5" s="104" t="s">
        <v>17</v>
      </c>
      <c r="D5" s="105" t="s">
        <v>16</v>
      </c>
      <c r="E5" s="105" t="s">
        <v>15</v>
      </c>
      <c r="F5" s="105" t="s">
        <v>14</v>
      </c>
    </row>
    <row r="6" spans="1:6">
      <c r="A6" s="107"/>
      <c r="B6" s="108"/>
      <c r="C6" s="109"/>
      <c r="D6" s="110"/>
      <c r="E6" s="186"/>
      <c r="F6" s="111"/>
    </row>
    <row r="7" spans="1:6" ht="24">
      <c r="A7" s="113" t="s">
        <v>9</v>
      </c>
      <c r="B7" s="114" t="s">
        <v>117</v>
      </c>
      <c r="C7" s="272" t="s">
        <v>8</v>
      </c>
      <c r="D7" s="273">
        <v>12</v>
      </c>
      <c r="E7" s="325">
        <f>F25</f>
        <v>0</v>
      </c>
      <c r="F7" s="187">
        <f>D7*E7</f>
        <v>0</v>
      </c>
    </row>
    <row r="8" spans="1:6">
      <c r="A8" s="113"/>
      <c r="B8" s="114" t="s">
        <v>118</v>
      </c>
      <c r="C8" s="272"/>
      <c r="D8" s="273"/>
      <c r="E8" s="188"/>
      <c r="F8" s="189"/>
    </row>
    <row r="9" spans="1:6" ht="15" customHeight="1">
      <c r="A9" s="113"/>
      <c r="B9" s="117"/>
      <c r="C9" s="272"/>
      <c r="D9" s="273"/>
      <c r="E9" s="188"/>
      <c r="F9" s="189"/>
    </row>
    <row r="10" spans="1:6" ht="36" customHeight="1">
      <c r="A10" s="113" t="s">
        <v>54</v>
      </c>
      <c r="B10" s="119" t="s">
        <v>132</v>
      </c>
      <c r="C10" s="269" t="s">
        <v>55</v>
      </c>
      <c r="D10" s="273">
        <v>1.32</v>
      </c>
      <c r="E10" s="306"/>
      <c r="F10" s="326">
        <f>D10*E10</f>
        <v>0</v>
      </c>
    </row>
    <row r="11" spans="1:6">
      <c r="A11" s="113"/>
      <c r="B11" s="119"/>
      <c r="C11" s="269"/>
      <c r="D11" s="273"/>
      <c r="E11" s="121"/>
      <c r="F11" s="326"/>
    </row>
    <row r="12" spans="1:6">
      <c r="A12" s="113" t="s">
        <v>54</v>
      </c>
      <c r="B12" s="117" t="s">
        <v>56</v>
      </c>
      <c r="C12" s="265" t="s">
        <v>6</v>
      </c>
      <c r="D12" s="273">
        <v>0.47</v>
      </c>
      <c r="E12" s="306"/>
      <c r="F12" s="326">
        <f t="shared" ref="F12:F24" si="0">D12*E12</f>
        <v>0</v>
      </c>
    </row>
    <row r="13" spans="1:6" customFormat="1" ht="15" customHeight="1">
      <c r="C13" s="282"/>
      <c r="D13" s="296"/>
      <c r="F13" s="328"/>
    </row>
    <row r="14" spans="1:6" ht="48">
      <c r="A14" s="113" t="s">
        <v>54</v>
      </c>
      <c r="B14" s="117" t="s">
        <v>72</v>
      </c>
      <c r="C14" s="265" t="s">
        <v>55</v>
      </c>
      <c r="D14" s="273">
        <v>0.2</v>
      </c>
      <c r="E14" s="306"/>
      <c r="F14" s="326">
        <f t="shared" ref="F14" si="1">D14*E14</f>
        <v>0</v>
      </c>
    </row>
    <row r="15" spans="1:6" ht="15" customHeight="1">
      <c r="A15" s="113"/>
      <c r="B15" s="117"/>
      <c r="C15" s="265"/>
      <c r="D15" s="273"/>
      <c r="E15" s="121"/>
      <c r="F15" s="326"/>
    </row>
    <row r="16" spans="1:6" ht="36">
      <c r="A16" s="113" t="s">
        <v>54</v>
      </c>
      <c r="B16" s="117" t="s">
        <v>142</v>
      </c>
      <c r="C16" s="265" t="s">
        <v>57</v>
      </c>
      <c r="D16" s="273">
        <v>2</v>
      </c>
      <c r="E16" s="306"/>
      <c r="F16" s="326">
        <f t="shared" ref="F16:F18" si="2">D16*E16</f>
        <v>0</v>
      </c>
    </row>
    <row r="17" spans="1:6" ht="15" customHeight="1">
      <c r="A17" s="113"/>
      <c r="B17" s="117"/>
      <c r="C17" s="265"/>
      <c r="D17" s="273"/>
      <c r="E17" s="121"/>
      <c r="F17" s="326"/>
    </row>
    <row r="18" spans="1:6" s="179" customFormat="1" ht="15" customHeight="1">
      <c r="A18" s="113" t="s">
        <v>54</v>
      </c>
      <c r="B18" s="117" t="s">
        <v>88</v>
      </c>
      <c r="C18" s="265" t="s">
        <v>57</v>
      </c>
      <c r="D18" s="273">
        <v>2</v>
      </c>
      <c r="E18" s="306"/>
      <c r="F18" s="326">
        <f t="shared" si="2"/>
        <v>0</v>
      </c>
    </row>
    <row r="19" spans="1:6" s="179" customFormat="1" ht="15" customHeight="1">
      <c r="A19" s="113"/>
      <c r="B19" s="123"/>
      <c r="C19" s="265"/>
      <c r="D19" s="273"/>
      <c r="E19" s="121"/>
      <c r="F19" s="326"/>
    </row>
    <row r="20" spans="1:6" s="179" customFormat="1" ht="15" customHeight="1">
      <c r="A20" s="113" t="s">
        <v>54</v>
      </c>
      <c r="B20" s="123" t="s">
        <v>27</v>
      </c>
      <c r="C20" s="265" t="s">
        <v>57</v>
      </c>
      <c r="D20" s="273">
        <v>2</v>
      </c>
      <c r="E20" s="306"/>
      <c r="F20" s="326">
        <f t="shared" si="0"/>
        <v>0</v>
      </c>
    </row>
    <row r="21" spans="1:6" s="179" customFormat="1">
      <c r="A21" s="113"/>
      <c r="B21" s="123"/>
      <c r="C21" s="265"/>
      <c r="D21" s="273"/>
      <c r="E21" s="121"/>
      <c r="F21" s="326"/>
    </row>
    <row r="22" spans="1:6" s="179" customFormat="1" ht="24">
      <c r="A22" s="113" t="s">
        <v>54</v>
      </c>
      <c r="B22" s="123" t="s">
        <v>59</v>
      </c>
      <c r="C22" s="265" t="s">
        <v>55</v>
      </c>
      <c r="D22" s="273">
        <v>1.08</v>
      </c>
      <c r="E22" s="306"/>
      <c r="F22" s="326">
        <f t="shared" si="0"/>
        <v>0</v>
      </c>
    </row>
    <row r="23" spans="1:6" s="179" customFormat="1">
      <c r="A23" s="113"/>
      <c r="B23" s="123"/>
      <c r="C23" s="265"/>
      <c r="D23" s="273"/>
      <c r="E23" s="121"/>
      <c r="F23" s="326"/>
    </row>
    <row r="24" spans="1:6" s="179" customFormat="1" ht="24">
      <c r="A24" s="113" t="s">
        <v>54</v>
      </c>
      <c r="B24" s="123" t="s">
        <v>89</v>
      </c>
      <c r="C24" s="265" t="s">
        <v>55</v>
      </c>
      <c r="D24" s="273">
        <v>0.18</v>
      </c>
      <c r="E24" s="306"/>
      <c r="F24" s="326">
        <f t="shared" si="0"/>
        <v>0</v>
      </c>
    </row>
    <row r="25" spans="1:6" s="179" customFormat="1">
      <c r="A25" s="113"/>
      <c r="B25" s="126" t="s">
        <v>85</v>
      </c>
      <c r="C25" s="127"/>
      <c r="D25" s="128"/>
      <c r="E25" s="129"/>
      <c r="F25" s="327">
        <f>SUM(F10:F24)</f>
        <v>0</v>
      </c>
    </row>
    <row r="26" spans="1:6">
      <c r="A26" s="223"/>
      <c r="B26" s="224"/>
      <c r="C26" s="225"/>
      <c r="D26" s="226"/>
      <c r="E26" s="227"/>
      <c r="F26" s="228"/>
    </row>
    <row r="27" spans="1:6">
      <c r="A27" s="218"/>
      <c r="B27" s="219" t="s">
        <v>171</v>
      </c>
      <c r="C27" s="220"/>
      <c r="D27" s="221"/>
      <c r="E27" s="222"/>
      <c r="F27" s="221">
        <f>F7</f>
        <v>0</v>
      </c>
    </row>
    <row r="29" spans="1:6">
      <c r="A29" s="297"/>
      <c r="B29" s="298"/>
      <c r="C29" s="299"/>
      <c r="D29" s="300"/>
      <c r="E29" s="300"/>
      <c r="F29" s="300"/>
    </row>
    <row r="30" spans="1:6">
      <c r="A30" s="243"/>
      <c r="B30" s="244"/>
      <c r="C30" s="245"/>
      <c r="D30" s="249"/>
      <c r="E30" s="250"/>
      <c r="F30" s="248"/>
    </row>
    <row r="31" spans="1:6">
      <c r="A31" s="243"/>
      <c r="B31" s="244"/>
      <c r="C31" s="245"/>
      <c r="D31" s="249"/>
      <c r="E31" s="250"/>
      <c r="F31" s="248"/>
    </row>
  </sheetData>
  <mergeCells count="1">
    <mergeCell ref="B2:F2"/>
  </mergeCells>
  <pageMargins left="0.70866141732283472" right="0.70866141732283472" top="1.3385826771653544" bottom="0.74803149606299213" header="0.31496062992125984" footer="0.31496062992125984"/>
  <pageSetup paperSize="9" scale="97" orientation="portrait" r:id="rId1"/>
  <headerFooter>
    <oddHeader>&amp;L&amp;"Franklin Gothic Book,Regular"&amp;9 
NAČRT GRADBENIH KONSTRUKCIJ  ŠT.: 21/2016 – GK
KABLOVOD 2×20 kV RTP 110/20 kv PODLOG - RP 20 kV LOČICA
&amp;R
&amp;G</oddHeader>
    <oddFooter>&amp;C&amp;P / &amp;N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7">
    <tabColor theme="4" tint="0.39997558519241921"/>
  </sheetPr>
  <dimension ref="A1:H30"/>
  <sheetViews>
    <sheetView topLeftCell="A4" zoomScaleNormal="100" zoomScaleSheetLayoutView="70" zoomScalePageLayoutView="115" workbookViewId="0">
      <selection activeCell="E9" sqref="E9:E23"/>
    </sheetView>
  </sheetViews>
  <sheetFormatPr defaultColWidth="9.140625" defaultRowHeight="15"/>
  <cols>
    <col min="1" max="1" width="5.140625" style="184" customWidth="1"/>
    <col min="2" max="2" width="50.42578125" style="171" customWidth="1"/>
    <col min="3" max="3" width="6.140625" style="171" customWidth="1"/>
    <col min="4" max="4" width="8.42578125" style="185" customWidth="1"/>
    <col min="5" max="5" width="12" style="185" bestFit="1" customWidth="1"/>
    <col min="6" max="6" width="12.140625" style="185" customWidth="1"/>
    <col min="7" max="7" width="9.140625" style="171"/>
    <col min="8" max="8" width="11.42578125" style="171" bestFit="1" customWidth="1"/>
    <col min="9" max="16384" width="9.140625" style="171"/>
  </cols>
  <sheetData>
    <row r="1" spans="1:6">
      <c r="A1" s="88"/>
      <c r="B1" s="89"/>
      <c r="C1" s="89"/>
      <c r="D1" s="90"/>
      <c r="E1" s="90"/>
      <c r="F1" s="90"/>
    </row>
    <row r="2" spans="1:6" s="176" customFormat="1" ht="18" customHeight="1">
      <c r="A2" s="92" t="s">
        <v>5</v>
      </c>
      <c r="B2" s="349" t="s">
        <v>169</v>
      </c>
      <c r="C2" s="349"/>
      <c r="D2" s="349"/>
      <c r="E2" s="349"/>
      <c r="F2" s="349"/>
    </row>
    <row r="3" spans="1:6" s="177" customFormat="1" ht="18" customHeight="1">
      <c r="A3" s="98"/>
      <c r="B3" s="99"/>
      <c r="C3" s="99"/>
      <c r="D3" s="100"/>
      <c r="E3" s="96"/>
      <c r="F3" s="96"/>
    </row>
    <row r="4" spans="1:6" s="179" customFormat="1">
      <c r="A4" s="102" t="s">
        <v>19</v>
      </c>
      <c r="B4" s="103" t="s">
        <v>18</v>
      </c>
      <c r="C4" s="104" t="s">
        <v>17</v>
      </c>
      <c r="D4" s="105" t="s">
        <v>16</v>
      </c>
      <c r="E4" s="105" t="s">
        <v>15</v>
      </c>
      <c r="F4" s="105" t="s">
        <v>14</v>
      </c>
    </row>
    <row r="5" spans="1:6" s="180" customFormat="1">
      <c r="A5" s="107"/>
      <c r="B5" s="108"/>
      <c r="C5" s="109"/>
      <c r="D5" s="110"/>
      <c r="E5" s="186"/>
      <c r="F5" s="111"/>
    </row>
    <row r="6" spans="1:6" ht="24">
      <c r="A6" s="113" t="s">
        <v>9</v>
      </c>
      <c r="B6" s="114" t="s">
        <v>87</v>
      </c>
      <c r="C6" s="272" t="s">
        <v>8</v>
      </c>
      <c r="D6" s="273">
        <v>493</v>
      </c>
      <c r="E6" s="325">
        <f>F24</f>
        <v>0</v>
      </c>
      <c r="F6" s="187">
        <f>D6*E6</f>
        <v>0</v>
      </c>
    </row>
    <row r="7" spans="1:6">
      <c r="A7" s="113"/>
      <c r="B7" s="114" t="s">
        <v>176</v>
      </c>
      <c r="C7" s="272"/>
      <c r="D7" s="273"/>
      <c r="E7" s="188"/>
      <c r="F7" s="189"/>
    </row>
    <row r="8" spans="1:6">
      <c r="A8" s="113"/>
      <c r="B8" s="117"/>
      <c r="C8" s="272"/>
      <c r="D8" s="273"/>
      <c r="E8" s="188"/>
      <c r="F8" s="189"/>
    </row>
    <row r="9" spans="1:6" ht="38.25" customHeight="1">
      <c r="A9" s="113" t="s">
        <v>54</v>
      </c>
      <c r="B9" s="119" t="s">
        <v>133</v>
      </c>
      <c r="C9" s="269" t="s">
        <v>55</v>
      </c>
      <c r="D9" s="273">
        <v>3</v>
      </c>
      <c r="E9" s="306"/>
      <c r="F9" s="326">
        <f>D9*E9</f>
        <v>0</v>
      </c>
    </row>
    <row r="10" spans="1:6">
      <c r="A10" s="113"/>
      <c r="B10" s="119"/>
      <c r="C10" s="269"/>
      <c r="D10" s="273"/>
      <c r="E10" s="121"/>
      <c r="F10" s="326"/>
    </row>
    <row r="11" spans="1:6">
      <c r="A11" s="113" t="s">
        <v>54</v>
      </c>
      <c r="B11" s="117" t="s">
        <v>56</v>
      </c>
      <c r="C11" s="265" t="s">
        <v>6</v>
      </c>
      <c r="D11" s="273">
        <v>1</v>
      </c>
      <c r="E11" s="306"/>
      <c r="F11" s="326">
        <f t="shared" ref="F11:F23" si="0">D11*E11</f>
        <v>0</v>
      </c>
    </row>
    <row r="12" spans="1:6">
      <c r="A12" s="113"/>
      <c r="B12" s="117"/>
      <c r="C12" s="265"/>
      <c r="D12" s="273"/>
      <c r="E12" s="121"/>
      <c r="F12" s="326"/>
    </row>
    <row r="13" spans="1:6" ht="38.25" customHeight="1">
      <c r="A13" s="113" t="s">
        <v>54</v>
      </c>
      <c r="B13" s="117" t="s">
        <v>72</v>
      </c>
      <c r="C13" s="265" t="s">
        <v>55</v>
      </c>
      <c r="D13" s="273">
        <v>0.54</v>
      </c>
      <c r="E13" s="306"/>
      <c r="F13" s="326">
        <f t="shared" ref="F13" si="1">D13*E13</f>
        <v>0</v>
      </c>
    </row>
    <row r="14" spans="1:6">
      <c r="A14" s="113"/>
      <c r="B14" s="117"/>
      <c r="C14" s="265"/>
      <c r="D14" s="273"/>
      <c r="E14" s="121"/>
      <c r="F14" s="326"/>
    </row>
    <row r="15" spans="1:6" ht="36">
      <c r="A15" s="113" t="s">
        <v>54</v>
      </c>
      <c r="B15" s="117" t="s">
        <v>142</v>
      </c>
      <c r="C15" s="265" t="s">
        <v>57</v>
      </c>
      <c r="D15" s="273">
        <v>8</v>
      </c>
      <c r="E15" s="306"/>
      <c r="F15" s="326">
        <f t="shared" ref="F15:F17" si="2">D15*E15</f>
        <v>0</v>
      </c>
    </row>
    <row r="16" spans="1:6">
      <c r="A16" s="113"/>
      <c r="B16" s="117"/>
      <c r="C16" s="265"/>
      <c r="D16" s="273"/>
      <c r="E16" s="121"/>
      <c r="F16" s="326"/>
    </row>
    <row r="17" spans="1:8" ht="15" customHeight="1">
      <c r="A17" s="113" t="s">
        <v>54</v>
      </c>
      <c r="B17" s="117" t="s">
        <v>88</v>
      </c>
      <c r="C17" s="265" t="s">
        <v>57</v>
      </c>
      <c r="D17" s="273">
        <v>2</v>
      </c>
      <c r="E17" s="306"/>
      <c r="F17" s="326">
        <f t="shared" si="2"/>
        <v>0</v>
      </c>
    </row>
    <row r="18" spans="1:8" s="179" customFormat="1" ht="15" customHeight="1">
      <c r="A18" s="113"/>
      <c r="B18" s="123"/>
      <c r="C18" s="265"/>
      <c r="D18" s="273"/>
      <c r="E18" s="121"/>
      <c r="F18" s="326"/>
    </row>
    <row r="19" spans="1:8" s="179" customFormat="1" ht="15" customHeight="1">
      <c r="A19" s="113" t="s">
        <v>54</v>
      </c>
      <c r="B19" s="123" t="s">
        <v>27</v>
      </c>
      <c r="C19" s="265" t="s">
        <v>57</v>
      </c>
      <c r="D19" s="273">
        <v>3</v>
      </c>
      <c r="E19" s="306"/>
      <c r="F19" s="326">
        <f t="shared" si="0"/>
        <v>0</v>
      </c>
    </row>
    <row r="20" spans="1:8" s="179" customFormat="1">
      <c r="A20" s="113"/>
      <c r="B20" s="123"/>
      <c r="C20" s="265"/>
      <c r="D20" s="273"/>
      <c r="E20" s="121"/>
      <c r="F20" s="326"/>
    </row>
    <row r="21" spans="1:8" s="179" customFormat="1" ht="24">
      <c r="A21" s="113" t="s">
        <v>54</v>
      </c>
      <c r="B21" s="123" t="s">
        <v>59</v>
      </c>
      <c r="C21" s="265" t="s">
        <v>55</v>
      </c>
      <c r="D21" s="273">
        <v>2.2999999999999998</v>
      </c>
      <c r="E21" s="306"/>
      <c r="F21" s="326">
        <f t="shared" si="0"/>
        <v>0</v>
      </c>
    </row>
    <row r="22" spans="1:8" s="179" customFormat="1">
      <c r="A22" s="113"/>
      <c r="B22" s="123"/>
      <c r="C22" s="265"/>
      <c r="D22" s="273"/>
      <c r="E22" s="121"/>
      <c r="F22" s="326"/>
    </row>
    <row r="23" spans="1:8" s="179" customFormat="1" ht="24">
      <c r="A23" s="113" t="s">
        <v>54</v>
      </c>
      <c r="B23" s="123" t="s">
        <v>89</v>
      </c>
      <c r="C23" s="265" t="s">
        <v>55</v>
      </c>
      <c r="D23" s="273">
        <v>0.71</v>
      </c>
      <c r="E23" s="306"/>
      <c r="F23" s="326">
        <f t="shared" si="0"/>
        <v>0</v>
      </c>
    </row>
    <row r="24" spans="1:8" s="179" customFormat="1">
      <c r="A24" s="113"/>
      <c r="B24" s="126" t="s">
        <v>85</v>
      </c>
      <c r="C24" s="127"/>
      <c r="D24" s="128"/>
      <c r="E24" s="129"/>
      <c r="F24" s="327">
        <f>SUM(F9:F23)</f>
        <v>0</v>
      </c>
      <c r="H24" s="336"/>
    </row>
    <row r="25" spans="1:8" s="179" customFormat="1">
      <c r="A25" s="223"/>
      <c r="B25" s="224"/>
      <c r="C25" s="225"/>
      <c r="D25" s="226"/>
      <c r="E25" s="227"/>
      <c r="F25" s="228"/>
    </row>
    <row r="26" spans="1:8">
      <c r="A26" s="218"/>
      <c r="B26" s="219" t="s">
        <v>170</v>
      </c>
      <c r="C26" s="220"/>
      <c r="D26" s="221"/>
      <c r="E26" s="222"/>
      <c r="F26" s="221">
        <f>F6</f>
        <v>0</v>
      </c>
    </row>
    <row r="28" spans="1:8">
      <c r="A28" s="102"/>
      <c r="B28" s="103" t="s">
        <v>155</v>
      </c>
      <c r="C28" s="104" t="s">
        <v>156</v>
      </c>
      <c r="D28" s="105"/>
      <c r="E28" s="105" t="s">
        <v>14</v>
      </c>
      <c r="F28" s="105"/>
    </row>
    <row r="29" spans="1:8">
      <c r="A29" s="243"/>
      <c r="B29" s="244" t="s">
        <v>157</v>
      </c>
      <c r="C29" s="245">
        <v>0.3</v>
      </c>
      <c r="D29" s="246"/>
      <c r="E29" s="247">
        <f>F6*C29</f>
        <v>0</v>
      </c>
      <c r="F29" s="248"/>
    </row>
    <row r="30" spans="1:8">
      <c r="A30" s="243"/>
      <c r="B30" s="244" t="s">
        <v>158</v>
      </c>
      <c r="C30" s="245">
        <v>0.7</v>
      </c>
      <c r="D30" s="46"/>
      <c r="E30" s="247">
        <f>F6*C30</f>
        <v>0</v>
      </c>
      <c r="F30" s="248"/>
    </row>
  </sheetData>
  <mergeCells count="1">
    <mergeCell ref="B2:F2"/>
  </mergeCells>
  <pageMargins left="0.70866141732283472" right="0.70866141732283472" top="1.3385826771653544" bottom="0.74803149606299213" header="0.31496062992125984" footer="0.31496062992125984"/>
  <pageSetup paperSize="9" scale="97" orientation="portrait" r:id="rId1"/>
  <headerFooter>
    <oddHeader>&amp;L&amp;"Franklin Gothic Book,Regular"&amp;9 
NAČRT GRADBENIH KONSTRUKCIJ  ŠT.: 21/2016 – GK
KABLOVOD 2×20 kV RTP 110/20 kv PODLOG - RP 20 kV LOČICA
&amp;R
&amp;G</oddHeader>
    <oddFooter>&amp;C&amp;P / &amp;N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8">
    <tabColor theme="4" tint="0.39997558519241921"/>
  </sheetPr>
  <dimension ref="A1:H30"/>
  <sheetViews>
    <sheetView topLeftCell="A3" zoomScaleNormal="100" zoomScaleSheetLayoutView="70" zoomScalePageLayoutView="115" workbookViewId="0">
      <selection activeCell="E31" sqref="E31"/>
    </sheetView>
  </sheetViews>
  <sheetFormatPr defaultColWidth="9.140625" defaultRowHeight="15"/>
  <cols>
    <col min="1" max="1" width="5.140625" style="184" customWidth="1"/>
    <col min="2" max="2" width="50.42578125" style="171" customWidth="1"/>
    <col min="3" max="3" width="6.140625" style="171" customWidth="1"/>
    <col min="4" max="4" width="8.42578125" style="185" customWidth="1"/>
    <col min="5" max="5" width="11" style="185" bestFit="1" customWidth="1"/>
    <col min="6" max="6" width="12.140625" style="185" customWidth="1"/>
    <col min="7" max="7" width="9.140625" style="171"/>
    <col min="8" max="8" width="11.42578125" style="171" bestFit="1" customWidth="1"/>
    <col min="9" max="16384" width="9.140625" style="171"/>
  </cols>
  <sheetData>
    <row r="1" spans="1:6">
      <c r="A1" s="88"/>
      <c r="B1" s="89"/>
      <c r="C1" s="89"/>
      <c r="D1" s="90"/>
      <c r="E1" s="90"/>
      <c r="F1" s="90"/>
    </row>
    <row r="2" spans="1:6" s="176" customFormat="1" ht="18" customHeight="1">
      <c r="A2" s="92" t="s">
        <v>5</v>
      </c>
      <c r="B2" s="350" t="s">
        <v>143</v>
      </c>
      <c r="C2" s="350"/>
      <c r="D2" s="350"/>
      <c r="E2" s="350"/>
      <c r="F2" s="350"/>
    </row>
    <row r="3" spans="1:6" s="177" customFormat="1" ht="18" customHeight="1">
      <c r="A3" s="98"/>
      <c r="B3" s="99"/>
      <c r="C3" s="99"/>
      <c r="D3" s="100"/>
      <c r="E3" s="96"/>
      <c r="F3" s="96"/>
    </row>
    <row r="4" spans="1:6" s="179" customFormat="1">
      <c r="A4" s="102" t="s">
        <v>19</v>
      </c>
      <c r="B4" s="103" t="s">
        <v>18</v>
      </c>
      <c r="C4" s="104" t="s">
        <v>17</v>
      </c>
      <c r="D4" s="105" t="s">
        <v>16</v>
      </c>
      <c r="E4" s="105" t="s">
        <v>15</v>
      </c>
      <c r="F4" s="105" t="s">
        <v>14</v>
      </c>
    </row>
    <row r="5" spans="1:6" s="180" customFormat="1">
      <c r="A5" s="107"/>
      <c r="B5" s="108"/>
      <c r="C5" s="109"/>
      <c r="D5" s="110"/>
      <c r="E5" s="186"/>
      <c r="F5" s="111"/>
    </row>
    <row r="6" spans="1:6" ht="24">
      <c r="A6" s="113" t="s">
        <v>9</v>
      </c>
      <c r="B6" s="114" t="s">
        <v>119</v>
      </c>
      <c r="C6" s="272" t="s">
        <v>8</v>
      </c>
      <c r="D6" s="273">
        <v>201</v>
      </c>
      <c r="E6" s="325">
        <f>F24</f>
        <v>0</v>
      </c>
      <c r="F6" s="187">
        <f>D6*E6</f>
        <v>0</v>
      </c>
    </row>
    <row r="7" spans="1:6">
      <c r="A7" s="113"/>
      <c r="B7" s="114" t="s">
        <v>122</v>
      </c>
      <c r="C7" s="272"/>
      <c r="D7" s="273"/>
      <c r="E7" s="188"/>
      <c r="F7" s="189"/>
    </row>
    <row r="8" spans="1:6">
      <c r="A8" s="113"/>
      <c r="B8" s="117"/>
      <c r="C8" s="272"/>
      <c r="D8" s="273"/>
      <c r="E8" s="188"/>
      <c r="F8" s="189"/>
    </row>
    <row r="9" spans="1:6" ht="38.25" customHeight="1">
      <c r="A9" s="113" t="s">
        <v>54</v>
      </c>
      <c r="B9" s="119" t="s">
        <v>133</v>
      </c>
      <c r="C9" s="269" t="s">
        <v>55</v>
      </c>
      <c r="D9" s="273">
        <v>2.7</v>
      </c>
      <c r="E9" s="306"/>
      <c r="F9" s="326">
        <f>D9*E9</f>
        <v>0</v>
      </c>
    </row>
    <row r="10" spans="1:6">
      <c r="A10" s="113"/>
      <c r="B10" s="119"/>
      <c r="C10" s="269"/>
      <c r="D10" s="273"/>
      <c r="E10" s="121"/>
      <c r="F10" s="326"/>
    </row>
    <row r="11" spans="1:6">
      <c r="A11" s="113" t="s">
        <v>54</v>
      </c>
      <c r="B11" s="117" t="s">
        <v>56</v>
      </c>
      <c r="C11" s="265" t="s">
        <v>6</v>
      </c>
      <c r="D11" s="273">
        <v>1</v>
      </c>
      <c r="E11" s="306"/>
      <c r="F11" s="326">
        <f t="shared" ref="F11:F23" si="0">D11*E11</f>
        <v>0</v>
      </c>
    </row>
    <row r="12" spans="1:6">
      <c r="A12" s="113"/>
      <c r="B12" s="117"/>
      <c r="C12" s="265"/>
      <c r="D12" s="273"/>
      <c r="E12" s="121"/>
      <c r="F12" s="326"/>
    </row>
    <row r="13" spans="1:6" ht="38.25" customHeight="1">
      <c r="A13" s="113" t="s">
        <v>54</v>
      </c>
      <c r="B13" s="117" t="s">
        <v>72</v>
      </c>
      <c r="C13" s="265" t="s">
        <v>55</v>
      </c>
      <c r="D13" s="273">
        <v>0.46</v>
      </c>
      <c r="E13" s="306"/>
      <c r="F13" s="326">
        <f t="shared" ref="F13" si="1">D13*E13</f>
        <v>0</v>
      </c>
    </row>
    <row r="14" spans="1:6">
      <c r="A14" s="113"/>
      <c r="B14" s="117"/>
      <c r="C14" s="265"/>
      <c r="D14" s="273"/>
      <c r="E14" s="121"/>
      <c r="F14" s="326"/>
    </row>
    <row r="15" spans="1:6" ht="36">
      <c r="A15" s="113" t="s">
        <v>54</v>
      </c>
      <c r="B15" s="117" t="s">
        <v>142</v>
      </c>
      <c r="C15" s="265" t="s">
        <v>57</v>
      </c>
      <c r="D15" s="273">
        <v>7</v>
      </c>
      <c r="E15" s="306"/>
      <c r="F15" s="326">
        <f t="shared" ref="F15:F17" si="2">D15*E15</f>
        <v>0</v>
      </c>
    </row>
    <row r="16" spans="1:6">
      <c r="A16" s="113"/>
      <c r="B16" s="117"/>
      <c r="C16" s="265"/>
      <c r="D16" s="273"/>
      <c r="E16" s="121"/>
      <c r="F16" s="326"/>
    </row>
    <row r="17" spans="1:8" ht="15" customHeight="1">
      <c r="A17" s="113" t="s">
        <v>54</v>
      </c>
      <c r="B17" s="117" t="s">
        <v>88</v>
      </c>
      <c r="C17" s="265" t="s">
        <v>57</v>
      </c>
      <c r="D17" s="273">
        <v>2</v>
      </c>
      <c r="E17" s="306"/>
      <c r="F17" s="326">
        <f t="shared" si="2"/>
        <v>0</v>
      </c>
    </row>
    <row r="18" spans="1:8" s="179" customFormat="1" ht="15" customHeight="1">
      <c r="A18" s="113"/>
      <c r="B18" s="123"/>
      <c r="C18" s="265"/>
      <c r="D18" s="273"/>
      <c r="E18" s="121"/>
      <c r="F18" s="326"/>
    </row>
    <row r="19" spans="1:8" s="179" customFormat="1" ht="15" customHeight="1">
      <c r="A19" s="113" t="s">
        <v>54</v>
      </c>
      <c r="B19" s="123" t="s">
        <v>27</v>
      </c>
      <c r="C19" s="265" t="s">
        <v>57</v>
      </c>
      <c r="D19" s="273">
        <v>3</v>
      </c>
      <c r="E19" s="306"/>
      <c r="F19" s="326">
        <f t="shared" si="0"/>
        <v>0</v>
      </c>
    </row>
    <row r="20" spans="1:8" s="179" customFormat="1">
      <c r="A20" s="113"/>
      <c r="B20" s="123"/>
      <c r="C20" s="265"/>
      <c r="D20" s="273"/>
      <c r="E20" s="121"/>
      <c r="F20" s="326"/>
    </row>
    <row r="21" spans="1:8" s="179" customFormat="1" ht="24">
      <c r="A21" s="113" t="s">
        <v>54</v>
      </c>
      <c r="B21" s="123" t="s">
        <v>59</v>
      </c>
      <c r="C21" s="265" t="s">
        <v>55</v>
      </c>
      <c r="D21" s="273">
        <v>2.1</v>
      </c>
      <c r="E21" s="306"/>
      <c r="F21" s="326">
        <f t="shared" si="0"/>
        <v>0</v>
      </c>
    </row>
    <row r="22" spans="1:8" s="179" customFormat="1">
      <c r="A22" s="113"/>
      <c r="B22" s="123"/>
      <c r="C22" s="265"/>
      <c r="D22" s="273"/>
      <c r="E22" s="121"/>
      <c r="F22" s="326"/>
    </row>
    <row r="23" spans="1:8" s="179" customFormat="1" ht="24">
      <c r="A23" s="113" t="s">
        <v>54</v>
      </c>
      <c r="B23" s="123" t="s">
        <v>89</v>
      </c>
      <c r="C23" s="265" t="s">
        <v>55</v>
      </c>
      <c r="D23" s="273">
        <v>0.61</v>
      </c>
      <c r="E23" s="306"/>
      <c r="F23" s="326">
        <f t="shared" si="0"/>
        <v>0</v>
      </c>
    </row>
    <row r="24" spans="1:8" s="179" customFormat="1">
      <c r="A24" s="113"/>
      <c r="B24" s="126" t="s">
        <v>85</v>
      </c>
      <c r="C24" s="127"/>
      <c r="D24" s="128"/>
      <c r="E24" s="129"/>
      <c r="F24" s="327">
        <f>SUM(F9:F23)</f>
        <v>0</v>
      </c>
      <c r="H24" s="336"/>
    </row>
    <row r="25" spans="1:8" s="179" customFormat="1">
      <c r="A25" s="223"/>
      <c r="B25" s="224"/>
      <c r="C25" s="225"/>
      <c r="D25" s="226"/>
      <c r="E25" s="227"/>
      <c r="F25" s="228"/>
    </row>
    <row r="26" spans="1:8">
      <c r="A26" s="218"/>
      <c r="B26" s="219" t="s">
        <v>177</v>
      </c>
      <c r="C26" s="220"/>
      <c r="D26" s="221"/>
      <c r="E26" s="222"/>
      <c r="F26" s="221">
        <f>F6</f>
        <v>0</v>
      </c>
    </row>
    <row r="28" spans="1:8">
      <c r="A28" s="102"/>
      <c r="B28" s="103" t="s">
        <v>155</v>
      </c>
      <c r="C28" s="104" t="s">
        <v>156</v>
      </c>
      <c r="D28" s="105"/>
      <c r="E28" s="105" t="s">
        <v>14</v>
      </c>
      <c r="F28" s="105"/>
    </row>
    <row r="29" spans="1:8">
      <c r="A29" s="243"/>
      <c r="B29" s="244" t="s">
        <v>157</v>
      </c>
      <c r="C29" s="251">
        <v>0.33329999999999999</v>
      </c>
      <c r="D29" s="246"/>
      <c r="E29" s="252">
        <f>F6*C29</f>
        <v>0</v>
      </c>
      <c r="F29" s="248"/>
    </row>
    <row r="30" spans="1:8">
      <c r="A30" s="243"/>
      <c r="B30" s="244" t="s">
        <v>158</v>
      </c>
      <c r="C30" s="251">
        <v>0.66669999999999996</v>
      </c>
      <c r="D30" s="46"/>
      <c r="E30" s="253">
        <f>F6*C30</f>
        <v>0</v>
      </c>
      <c r="F30" s="248"/>
    </row>
  </sheetData>
  <mergeCells count="1">
    <mergeCell ref="B2:F2"/>
  </mergeCells>
  <pageMargins left="0.70866141732283472" right="0.70866141732283472" top="1.3385826771653544" bottom="0.74803149606299213" header="0.31496062992125984" footer="0.31496062992125984"/>
  <pageSetup paperSize="9" scale="97" orientation="portrait" r:id="rId1"/>
  <headerFooter>
    <oddHeader>&amp;L&amp;"Franklin Gothic Book,Regular"&amp;9 
NAČRT GRADBENIH KONSTRUKCIJ  ŠT.: 21/2016 – GK
KABLOVOD 2×20 kV RTP 110/20 kv PODLOG - RP 20 kV LOČICA
&amp;R
&amp;G</oddHeader>
    <oddFooter>&amp;C&amp;P / &amp;N</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9">
    <tabColor theme="4" tint="0.39997558519241921"/>
  </sheetPr>
  <dimension ref="A1:H30"/>
  <sheetViews>
    <sheetView topLeftCell="A4" zoomScaleNormal="100" zoomScaleSheetLayoutView="70" zoomScalePageLayoutView="115" workbookViewId="0">
      <selection activeCell="E31" sqref="E31"/>
    </sheetView>
  </sheetViews>
  <sheetFormatPr defaultColWidth="9.140625" defaultRowHeight="15"/>
  <cols>
    <col min="1" max="1" width="5.140625" style="184" customWidth="1"/>
    <col min="2" max="2" width="50.42578125" style="171" customWidth="1"/>
    <col min="3" max="3" width="6.140625" style="171" customWidth="1"/>
    <col min="4" max="4" width="8.42578125" style="185" customWidth="1"/>
    <col min="5" max="5" width="11" style="185" bestFit="1" customWidth="1"/>
    <col min="6" max="6" width="12.140625" style="185" customWidth="1"/>
    <col min="7" max="7" width="9.140625" style="171"/>
    <col min="8" max="8" width="11.42578125" style="171" bestFit="1" customWidth="1"/>
    <col min="9" max="16384" width="9.140625" style="171"/>
  </cols>
  <sheetData>
    <row r="1" spans="1:6">
      <c r="A1" s="88"/>
      <c r="B1" s="89"/>
      <c r="C1" s="89"/>
      <c r="D1" s="90"/>
      <c r="E1" s="90"/>
      <c r="F1" s="90"/>
    </row>
    <row r="2" spans="1:6" s="176" customFormat="1" ht="18" customHeight="1">
      <c r="A2" s="92" t="s">
        <v>102</v>
      </c>
      <c r="B2" s="351" t="s">
        <v>144</v>
      </c>
      <c r="C2" s="351"/>
      <c r="D2" s="351"/>
      <c r="E2" s="351"/>
      <c r="F2" s="351"/>
    </row>
    <row r="3" spans="1:6" s="177" customFormat="1" ht="18" customHeight="1">
      <c r="A3" s="98"/>
      <c r="B3" s="99"/>
      <c r="C3" s="99"/>
      <c r="D3" s="100"/>
      <c r="E3" s="96"/>
      <c r="F3" s="96"/>
    </row>
    <row r="4" spans="1:6" s="179" customFormat="1">
      <c r="A4" s="102" t="s">
        <v>19</v>
      </c>
      <c r="B4" s="103" t="s">
        <v>18</v>
      </c>
      <c r="C4" s="104" t="s">
        <v>17</v>
      </c>
      <c r="D4" s="105" t="s">
        <v>16</v>
      </c>
      <c r="E4" s="105" t="s">
        <v>15</v>
      </c>
      <c r="F4" s="105" t="s">
        <v>14</v>
      </c>
    </row>
    <row r="5" spans="1:6" s="180" customFormat="1">
      <c r="A5" s="107"/>
      <c r="B5" s="108"/>
      <c r="C5" s="109"/>
      <c r="D5" s="110"/>
      <c r="E5" s="186"/>
      <c r="F5" s="111"/>
    </row>
    <row r="6" spans="1:6" ht="24">
      <c r="A6" s="113" t="s">
        <v>9</v>
      </c>
      <c r="B6" s="114" t="s">
        <v>120</v>
      </c>
      <c r="C6" s="272" t="s">
        <v>8</v>
      </c>
      <c r="D6" s="273">
        <v>83</v>
      </c>
      <c r="E6" s="325">
        <f>F24</f>
        <v>0</v>
      </c>
      <c r="F6" s="187">
        <f>D6*E6</f>
        <v>0</v>
      </c>
    </row>
    <row r="7" spans="1:6">
      <c r="A7" s="113"/>
      <c r="B7" s="114" t="s">
        <v>121</v>
      </c>
      <c r="C7" s="272"/>
      <c r="D7" s="273"/>
      <c r="E7" s="188"/>
      <c r="F7" s="189"/>
    </row>
    <row r="8" spans="1:6">
      <c r="A8" s="113"/>
      <c r="B8" s="117"/>
      <c r="C8" s="272"/>
      <c r="D8" s="273"/>
      <c r="E8" s="188"/>
      <c r="F8" s="189"/>
    </row>
    <row r="9" spans="1:6" ht="38.25" customHeight="1">
      <c r="A9" s="113" t="s">
        <v>54</v>
      </c>
      <c r="B9" s="119" t="s">
        <v>134</v>
      </c>
      <c r="C9" s="269" t="s">
        <v>55</v>
      </c>
      <c r="D9" s="273">
        <v>2.5</v>
      </c>
      <c r="E9" s="306"/>
      <c r="F9" s="326">
        <f>D9*E9</f>
        <v>0</v>
      </c>
    </row>
    <row r="10" spans="1:6">
      <c r="A10" s="113"/>
      <c r="B10" s="119"/>
      <c r="C10" s="269"/>
      <c r="D10" s="273"/>
      <c r="E10" s="121"/>
      <c r="F10" s="326"/>
    </row>
    <row r="11" spans="1:6">
      <c r="A11" s="113" t="s">
        <v>54</v>
      </c>
      <c r="B11" s="117" t="s">
        <v>56</v>
      </c>
      <c r="C11" s="265" t="s">
        <v>6</v>
      </c>
      <c r="D11" s="273">
        <v>0.8</v>
      </c>
      <c r="E11" s="306"/>
      <c r="F11" s="326">
        <f t="shared" ref="F11:F23" si="0">D11*E11</f>
        <v>0</v>
      </c>
    </row>
    <row r="12" spans="1:6">
      <c r="A12" s="113"/>
      <c r="B12" s="117"/>
      <c r="C12" s="265"/>
      <c r="D12" s="273"/>
      <c r="E12" s="121"/>
      <c r="F12" s="326"/>
    </row>
    <row r="13" spans="1:6" ht="38.25" customHeight="1">
      <c r="A13" s="113" t="s">
        <v>54</v>
      </c>
      <c r="B13" s="117" t="s">
        <v>72</v>
      </c>
      <c r="C13" s="265" t="s">
        <v>55</v>
      </c>
      <c r="D13" s="273">
        <v>0.38</v>
      </c>
      <c r="E13" s="306"/>
      <c r="F13" s="326">
        <f t="shared" ref="F13" si="1">D13*E13</f>
        <v>0</v>
      </c>
    </row>
    <row r="14" spans="1:6">
      <c r="A14" s="113"/>
      <c r="B14" s="117"/>
      <c r="C14" s="265"/>
      <c r="D14" s="273"/>
      <c r="E14" s="121"/>
      <c r="F14" s="326"/>
    </row>
    <row r="15" spans="1:6" ht="36">
      <c r="A15" s="113" t="s">
        <v>54</v>
      </c>
      <c r="B15" s="117" t="s">
        <v>142</v>
      </c>
      <c r="C15" s="265" t="s">
        <v>57</v>
      </c>
      <c r="D15" s="273">
        <v>5</v>
      </c>
      <c r="E15" s="306"/>
      <c r="F15" s="326">
        <f t="shared" ref="F15:F17" si="2">D15*E15</f>
        <v>0</v>
      </c>
    </row>
    <row r="16" spans="1:6">
      <c r="A16" s="113"/>
      <c r="B16" s="117"/>
      <c r="C16" s="265"/>
      <c r="D16" s="273"/>
      <c r="E16" s="121"/>
      <c r="F16" s="326"/>
    </row>
    <row r="17" spans="1:8" ht="15" customHeight="1">
      <c r="A17" s="113" t="s">
        <v>54</v>
      </c>
      <c r="B17" s="117" t="s">
        <v>88</v>
      </c>
      <c r="C17" s="265" t="s">
        <v>57</v>
      </c>
      <c r="D17" s="273">
        <v>2</v>
      </c>
      <c r="E17" s="306"/>
      <c r="F17" s="326">
        <f t="shared" si="2"/>
        <v>0</v>
      </c>
    </row>
    <row r="18" spans="1:8" s="179" customFormat="1" ht="15" customHeight="1">
      <c r="A18" s="113"/>
      <c r="B18" s="123"/>
      <c r="C18" s="265"/>
      <c r="D18" s="273"/>
      <c r="E18" s="121"/>
      <c r="F18" s="326"/>
    </row>
    <row r="19" spans="1:8" s="179" customFormat="1" ht="15" customHeight="1">
      <c r="A19" s="113" t="s">
        <v>54</v>
      </c>
      <c r="B19" s="123" t="s">
        <v>27</v>
      </c>
      <c r="C19" s="265" t="s">
        <v>57</v>
      </c>
      <c r="D19" s="283">
        <v>3</v>
      </c>
      <c r="E19" s="306"/>
      <c r="F19" s="326">
        <f t="shared" si="0"/>
        <v>0</v>
      </c>
    </row>
    <row r="20" spans="1:8" s="179" customFormat="1">
      <c r="A20" s="113"/>
      <c r="B20" s="123"/>
      <c r="C20" s="265"/>
      <c r="D20" s="283"/>
      <c r="E20" s="121"/>
      <c r="F20" s="326"/>
    </row>
    <row r="21" spans="1:8" s="179" customFormat="1" ht="24">
      <c r="A21" s="113" t="s">
        <v>54</v>
      </c>
      <c r="B21" s="123" t="s">
        <v>59</v>
      </c>
      <c r="C21" s="265" t="s">
        <v>55</v>
      </c>
      <c r="D21" s="283">
        <v>2.0299999999999998</v>
      </c>
      <c r="E21" s="306"/>
      <c r="F21" s="326">
        <f t="shared" si="0"/>
        <v>0</v>
      </c>
    </row>
    <row r="22" spans="1:8" s="179" customFormat="1">
      <c r="A22" s="113"/>
      <c r="B22" s="123"/>
      <c r="C22" s="265"/>
      <c r="D22" s="283"/>
      <c r="E22" s="121"/>
      <c r="F22" s="326"/>
    </row>
    <row r="23" spans="1:8" s="179" customFormat="1" ht="24">
      <c r="A23" s="113" t="s">
        <v>54</v>
      </c>
      <c r="B23" s="123" t="s">
        <v>89</v>
      </c>
      <c r="C23" s="265" t="s">
        <v>55</v>
      </c>
      <c r="D23" s="283">
        <v>0.5</v>
      </c>
      <c r="E23" s="306"/>
      <c r="F23" s="326">
        <f t="shared" si="0"/>
        <v>0</v>
      </c>
    </row>
    <row r="24" spans="1:8" s="179" customFormat="1">
      <c r="A24" s="113"/>
      <c r="B24" s="126" t="s">
        <v>85</v>
      </c>
      <c r="C24" s="127"/>
      <c r="D24" s="128"/>
      <c r="E24" s="129"/>
      <c r="F24" s="327">
        <f>SUM(F9:F23)</f>
        <v>0</v>
      </c>
      <c r="H24" s="336"/>
    </row>
    <row r="25" spans="1:8" s="179" customFormat="1">
      <c r="A25" s="223"/>
      <c r="B25" s="224"/>
      <c r="C25" s="225"/>
      <c r="D25" s="226"/>
      <c r="E25" s="227"/>
      <c r="F25" s="228"/>
    </row>
    <row r="26" spans="1:8">
      <c r="A26" s="218"/>
      <c r="B26" s="219" t="s">
        <v>136</v>
      </c>
      <c r="C26" s="220"/>
      <c r="D26" s="221"/>
      <c r="E26" s="222"/>
      <c r="F26" s="221">
        <f>F6</f>
        <v>0</v>
      </c>
    </row>
    <row r="28" spans="1:8">
      <c r="A28" s="102"/>
      <c r="B28" s="103" t="s">
        <v>155</v>
      </c>
      <c r="C28" s="104" t="s">
        <v>156</v>
      </c>
      <c r="D28" s="105"/>
      <c r="E28" s="105" t="s">
        <v>14</v>
      </c>
      <c r="F28" s="105"/>
    </row>
    <row r="29" spans="1:8">
      <c r="A29" s="243"/>
      <c r="B29" s="244" t="s">
        <v>157</v>
      </c>
      <c r="C29" s="251">
        <v>0.42859999999999998</v>
      </c>
      <c r="D29" s="246"/>
      <c r="E29" s="252">
        <f>F6*C29</f>
        <v>0</v>
      </c>
      <c r="F29" s="248"/>
    </row>
    <row r="30" spans="1:8">
      <c r="A30" s="243"/>
      <c r="B30" s="244" t="s">
        <v>158</v>
      </c>
      <c r="C30" s="251">
        <v>0.57140000000000002</v>
      </c>
      <c r="D30" s="46"/>
      <c r="E30" s="253">
        <f>F6*C30</f>
        <v>0</v>
      </c>
      <c r="F30" s="248"/>
    </row>
  </sheetData>
  <mergeCells count="1">
    <mergeCell ref="B2:F2"/>
  </mergeCells>
  <pageMargins left="0.70866141732283472" right="0.70866141732283472" top="1.3385826771653544" bottom="0.74803149606299213" header="0.31496062992125984" footer="0.31496062992125984"/>
  <pageSetup paperSize="9" scale="97" orientation="portrait" r:id="rId1"/>
  <headerFooter>
    <oddHeader>&amp;L&amp;"Franklin Gothic Book,Regular"&amp;9 
NAČRT GRADBENIH KONSTRUKCIJ  ŠT.: 21/2016 – GK
KABLOVOD 2×20 kV RTP 110/20 kv PODLOG - RP 20 kV LOČICA
&amp;R
&amp;G</oddHeader>
    <oddFooter>&amp;C&amp;P / &amp;N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10">
    <tabColor theme="4" tint="0.39997558519241921"/>
  </sheetPr>
  <dimension ref="A1:H30"/>
  <sheetViews>
    <sheetView topLeftCell="A2" zoomScaleNormal="100" zoomScaleSheetLayoutView="70" zoomScalePageLayoutView="115" workbookViewId="0">
      <selection activeCell="E31" sqref="E31"/>
    </sheetView>
  </sheetViews>
  <sheetFormatPr defaultColWidth="9.140625" defaultRowHeight="15"/>
  <cols>
    <col min="1" max="1" width="5.140625" style="184" customWidth="1"/>
    <col min="2" max="2" width="50.42578125" style="171" customWidth="1"/>
    <col min="3" max="3" width="6.140625" style="171" customWidth="1"/>
    <col min="4" max="4" width="8.42578125" style="185" customWidth="1"/>
    <col min="5" max="5" width="11" style="185" bestFit="1" customWidth="1"/>
    <col min="6" max="6" width="12.140625" style="318" customWidth="1"/>
    <col min="7" max="7" width="9.140625" style="171"/>
    <col min="8" max="8" width="11.42578125" style="171" bestFit="1" customWidth="1"/>
    <col min="9" max="16384" width="9.140625" style="171"/>
  </cols>
  <sheetData>
    <row r="1" spans="1:6">
      <c r="A1" s="88"/>
      <c r="B1" s="89"/>
      <c r="C1" s="89"/>
      <c r="D1" s="90"/>
      <c r="E1" s="90"/>
      <c r="F1" s="311"/>
    </row>
    <row r="2" spans="1:6" s="176" customFormat="1" ht="18" customHeight="1">
      <c r="A2" s="92" t="s">
        <v>5</v>
      </c>
      <c r="B2" s="352" t="s">
        <v>145</v>
      </c>
      <c r="C2" s="352"/>
      <c r="D2" s="352"/>
      <c r="E2" s="352"/>
      <c r="F2" s="352"/>
    </row>
    <row r="3" spans="1:6" s="177" customFormat="1" ht="18" customHeight="1">
      <c r="A3" s="98"/>
      <c r="B3" s="99"/>
      <c r="C3" s="99"/>
      <c r="D3" s="100"/>
      <c r="E3" s="96"/>
      <c r="F3" s="312"/>
    </row>
    <row r="4" spans="1:6" s="179" customFormat="1">
      <c r="A4" s="102" t="s">
        <v>19</v>
      </c>
      <c r="B4" s="103" t="s">
        <v>18</v>
      </c>
      <c r="C4" s="104" t="s">
        <v>17</v>
      </c>
      <c r="D4" s="105" t="s">
        <v>16</v>
      </c>
      <c r="E4" s="105" t="s">
        <v>15</v>
      </c>
      <c r="F4" s="313" t="s">
        <v>14</v>
      </c>
    </row>
    <row r="5" spans="1:6" s="180" customFormat="1">
      <c r="A5" s="107"/>
      <c r="B5" s="108"/>
      <c r="C5" s="109"/>
      <c r="D5" s="110"/>
      <c r="E5" s="186"/>
      <c r="F5" s="314"/>
    </row>
    <row r="6" spans="1:6" ht="24">
      <c r="A6" s="113" t="s">
        <v>9</v>
      </c>
      <c r="B6" s="114" t="s">
        <v>123</v>
      </c>
      <c r="C6" s="272" t="s">
        <v>8</v>
      </c>
      <c r="D6" s="273">
        <v>120</v>
      </c>
      <c r="E6" s="325">
        <f>F24</f>
        <v>0</v>
      </c>
      <c r="F6" s="330">
        <f>D6*E6</f>
        <v>0</v>
      </c>
    </row>
    <row r="7" spans="1:6">
      <c r="A7" s="113"/>
      <c r="B7" s="114" t="s">
        <v>124</v>
      </c>
      <c r="C7" s="272"/>
      <c r="D7" s="273"/>
      <c r="E7" s="188"/>
      <c r="F7" s="315"/>
    </row>
    <row r="8" spans="1:6">
      <c r="A8" s="113"/>
      <c r="B8" s="117"/>
      <c r="C8" s="272"/>
      <c r="D8" s="273"/>
      <c r="E8" s="188"/>
      <c r="F8" s="315"/>
    </row>
    <row r="9" spans="1:6" ht="38.25" customHeight="1">
      <c r="A9" s="113" t="s">
        <v>54</v>
      </c>
      <c r="B9" s="119" t="s">
        <v>130</v>
      </c>
      <c r="C9" s="269" t="s">
        <v>55</v>
      </c>
      <c r="D9" s="273">
        <v>3</v>
      </c>
      <c r="E9" s="306"/>
      <c r="F9" s="326">
        <f>D9*E9</f>
        <v>0</v>
      </c>
    </row>
    <row r="10" spans="1:6">
      <c r="A10" s="113"/>
      <c r="B10" s="119"/>
      <c r="C10" s="269"/>
      <c r="D10" s="273"/>
      <c r="E10" s="121"/>
      <c r="F10" s="326"/>
    </row>
    <row r="11" spans="1:6">
      <c r="A11" s="113" t="s">
        <v>54</v>
      </c>
      <c r="B11" s="117" t="s">
        <v>56</v>
      </c>
      <c r="C11" s="265" t="s">
        <v>6</v>
      </c>
      <c r="D11" s="273">
        <v>1</v>
      </c>
      <c r="E11" s="306"/>
      <c r="F11" s="326">
        <f t="shared" ref="F11:F23" si="0">D11*E11</f>
        <v>0</v>
      </c>
    </row>
    <row r="12" spans="1:6">
      <c r="A12" s="113"/>
      <c r="B12" s="117"/>
      <c r="C12" s="265"/>
      <c r="D12" s="273"/>
      <c r="E12" s="121"/>
      <c r="F12" s="326"/>
    </row>
    <row r="13" spans="1:6" ht="38.25" customHeight="1">
      <c r="A13" s="113" t="s">
        <v>54</v>
      </c>
      <c r="B13" s="117" t="s">
        <v>72</v>
      </c>
      <c r="C13" s="265" t="s">
        <v>55</v>
      </c>
      <c r="D13" s="273">
        <v>0.54</v>
      </c>
      <c r="E13" s="306"/>
      <c r="F13" s="326">
        <f t="shared" ref="F13" si="1">D13*E13</f>
        <v>0</v>
      </c>
    </row>
    <row r="14" spans="1:6">
      <c r="A14" s="113"/>
      <c r="B14" s="117"/>
      <c r="C14" s="265"/>
      <c r="D14" s="273"/>
      <c r="E14" s="121"/>
      <c r="F14" s="326"/>
    </row>
    <row r="15" spans="1:6" ht="36">
      <c r="A15" s="113" t="s">
        <v>54</v>
      </c>
      <c r="B15" s="117" t="s">
        <v>142</v>
      </c>
      <c r="C15" s="265" t="s">
        <v>57</v>
      </c>
      <c r="D15" s="273">
        <v>8</v>
      </c>
      <c r="E15" s="306"/>
      <c r="F15" s="326">
        <f t="shared" ref="F15:F17" si="2">D15*E15</f>
        <v>0</v>
      </c>
    </row>
    <row r="16" spans="1:6">
      <c r="A16" s="113"/>
      <c r="B16" s="117"/>
      <c r="C16" s="265"/>
      <c r="D16" s="273"/>
      <c r="E16" s="121"/>
      <c r="F16" s="326"/>
    </row>
    <row r="17" spans="1:8" ht="15" customHeight="1">
      <c r="A17" s="113" t="s">
        <v>54</v>
      </c>
      <c r="B17" s="117" t="s">
        <v>88</v>
      </c>
      <c r="C17" s="265" t="s">
        <v>57</v>
      </c>
      <c r="D17" s="273">
        <v>3</v>
      </c>
      <c r="E17" s="306"/>
      <c r="F17" s="326">
        <f t="shared" si="2"/>
        <v>0</v>
      </c>
    </row>
    <row r="18" spans="1:8" s="179" customFormat="1" ht="15" customHeight="1">
      <c r="A18" s="113"/>
      <c r="B18" s="123"/>
      <c r="C18" s="265"/>
      <c r="D18" s="273"/>
      <c r="E18" s="121"/>
      <c r="F18" s="326"/>
    </row>
    <row r="19" spans="1:8" s="179" customFormat="1" ht="15" customHeight="1">
      <c r="A19" s="113" t="s">
        <v>54</v>
      </c>
      <c r="B19" s="123" t="s">
        <v>27</v>
      </c>
      <c r="C19" s="265" t="s">
        <v>57</v>
      </c>
      <c r="D19" s="273">
        <v>3</v>
      </c>
      <c r="E19" s="306"/>
      <c r="F19" s="326">
        <f t="shared" si="0"/>
        <v>0</v>
      </c>
    </row>
    <row r="20" spans="1:8" s="179" customFormat="1">
      <c r="A20" s="113"/>
      <c r="B20" s="123"/>
      <c r="C20" s="265"/>
      <c r="D20" s="273"/>
      <c r="E20" s="121"/>
      <c r="F20" s="326"/>
    </row>
    <row r="21" spans="1:8" s="179" customFormat="1" ht="24">
      <c r="A21" s="113" t="s">
        <v>54</v>
      </c>
      <c r="B21" s="123" t="s">
        <v>59</v>
      </c>
      <c r="C21" s="265" t="s">
        <v>55</v>
      </c>
      <c r="D21" s="273">
        <v>2.2999999999999998</v>
      </c>
      <c r="E21" s="306"/>
      <c r="F21" s="326">
        <f t="shared" si="0"/>
        <v>0</v>
      </c>
    </row>
    <row r="22" spans="1:8" s="179" customFormat="1">
      <c r="A22" s="113"/>
      <c r="B22" s="123"/>
      <c r="C22" s="265"/>
      <c r="D22" s="273"/>
      <c r="E22" s="121"/>
      <c r="F22" s="326"/>
    </row>
    <row r="23" spans="1:8" s="179" customFormat="1" ht="24">
      <c r="A23" s="113" t="s">
        <v>54</v>
      </c>
      <c r="B23" s="123" t="s">
        <v>89</v>
      </c>
      <c r="C23" s="265" t="s">
        <v>55</v>
      </c>
      <c r="D23" s="273">
        <v>0.71</v>
      </c>
      <c r="E23" s="306"/>
      <c r="F23" s="326">
        <f t="shared" si="0"/>
        <v>0</v>
      </c>
    </row>
    <row r="24" spans="1:8" s="179" customFormat="1">
      <c r="A24" s="113"/>
      <c r="B24" s="126" t="s">
        <v>85</v>
      </c>
      <c r="C24" s="127"/>
      <c r="D24" s="128"/>
      <c r="E24" s="129"/>
      <c r="F24" s="327">
        <f>SUM(F9:F23)</f>
        <v>0</v>
      </c>
      <c r="H24" s="336"/>
    </row>
    <row r="25" spans="1:8" s="179" customFormat="1">
      <c r="A25" s="223"/>
      <c r="B25" s="224"/>
      <c r="C25" s="225"/>
      <c r="D25" s="226"/>
      <c r="E25" s="227"/>
      <c r="F25" s="316"/>
    </row>
    <row r="26" spans="1:8">
      <c r="A26" s="218"/>
      <c r="B26" s="219" t="s">
        <v>135</v>
      </c>
      <c r="C26" s="220"/>
      <c r="D26" s="221"/>
      <c r="E26" s="222"/>
      <c r="F26" s="331">
        <f>F6</f>
        <v>0</v>
      </c>
    </row>
    <row r="28" spans="1:8">
      <c r="A28" s="102"/>
      <c r="B28" s="103" t="s">
        <v>155</v>
      </c>
      <c r="C28" s="104" t="s">
        <v>156</v>
      </c>
      <c r="D28" s="105"/>
      <c r="E28" s="105" t="s">
        <v>14</v>
      </c>
      <c r="F28" s="313"/>
    </row>
    <row r="29" spans="1:8">
      <c r="A29" s="243"/>
      <c r="B29" s="244" t="s">
        <v>157</v>
      </c>
      <c r="C29" s="251">
        <v>0.27279999999999999</v>
      </c>
      <c r="D29" s="246"/>
      <c r="E29" s="252">
        <f>F6*C29</f>
        <v>0</v>
      </c>
      <c r="F29" s="317"/>
    </row>
    <row r="30" spans="1:8">
      <c r="A30" s="243"/>
      <c r="B30" s="244" t="s">
        <v>158</v>
      </c>
      <c r="C30" s="251">
        <v>0.72719999999999996</v>
      </c>
      <c r="D30" s="46"/>
      <c r="E30" s="253">
        <f>F6*C30</f>
        <v>0</v>
      </c>
      <c r="F30" s="317"/>
    </row>
  </sheetData>
  <mergeCells count="1">
    <mergeCell ref="B2:F2"/>
  </mergeCells>
  <pageMargins left="0.70866141732283472" right="0.70866141732283472" top="1.3385826771653544" bottom="0.74803149606299213" header="0.31496062992125984" footer="0.31496062992125984"/>
  <pageSetup paperSize="9" scale="97" orientation="portrait" r:id="rId1"/>
  <headerFooter>
    <oddHeader>&amp;L&amp;"Franklin Gothic Book,Regular"&amp;9 
NAČRT GRADBENIH KONSTRUKCIJ  ŠT.: 21/2016 – GK
KABLOVOD 2×20 kV RTP 110/20 kv PODLOG - RP 20 kV LOČICA
&amp;R
&amp;G</oddHeader>
    <oddFooter>&amp;C&amp;P / &amp;N</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F5397284DE948341855E0C6EE8A622E8" ma:contentTypeVersion="11" ma:contentTypeDescription="Ustvari nov dokument." ma:contentTypeScope="" ma:versionID="c328a2e72922fe65cb2d7334e4ae0dbe">
  <xsd:schema xmlns:xsd="http://www.w3.org/2001/XMLSchema" xmlns:xs="http://www.w3.org/2001/XMLSchema" xmlns:p="http://schemas.microsoft.com/office/2006/metadata/properties" xmlns:ns3="10649bb8-e3c3-452c-a53d-c4519afc566c" xmlns:ns4="e8cef511-452e-4f1c-955c-87e7f55de171" targetNamespace="http://schemas.microsoft.com/office/2006/metadata/properties" ma:root="true" ma:fieldsID="73a2b3e9c2eb8a8070ada12284ef02bd" ns3:_="" ns4:_="">
    <xsd:import namespace="10649bb8-e3c3-452c-a53d-c4519afc566c"/>
    <xsd:import namespace="e8cef511-452e-4f1c-955c-87e7f55de171"/>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Location" minOccurs="0"/>
                <xsd:element ref="ns4:MediaServiceOCR"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649bb8-e3c3-452c-a53d-c4519afc566c" elementFormDefault="qualified">
    <xsd:import namespace="http://schemas.microsoft.com/office/2006/documentManagement/types"/>
    <xsd:import namespace="http://schemas.microsoft.com/office/infopath/2007/PartnerControls"/>
    <xsd:element name="SharedWithUsers" ma:index="8" nillable="true" ma:displayName="V skupni rabi z"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V skupni rabi s podrobnostmi" ma:description="" ma:internalName="SharedWithDetails" ma:readOnly="true">
      <xsd:simpleType>
        <xsd:restriction base="dms:Note">
          <xsd:maxLength value="255"/>
        </xsd:restriction>
      </xsd:simpleType>
    </xsd:element>
    <xsd:element name="SharingHintHash" ma:index="10" nillable="true" ma:displayName="Razprševanje namiga za skupno rabo"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8cef511-452e-4f1c-955c-87e7f55de171"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DateTaken" ma:index="13" nillable="true" ma:displayName="MediaServiceDateTaken" ma:description="" ma:hidden="true" ma:internalName="MediaServiceDateTaken" ma:readOnly="true">
      <xsd:simpleType>
        <xsd:restriction base="dms:Text"/>
      </xsd:simpleType>
    </xsd:element>
    <xsd:element name="MediaServiceAutoTags" ma:index="14" nillable="true" ma:displayName="MediaServiceAutoTags" ma:description="" ma:internalName="MediaServiceAutoTags" ma:readOnly="true">
      <xsd:simpleType>
        <xsd:restriction base="dms:Text"/>
      </xsd:simpleType>
    </xsd:element>
    <xsd:element name="MediaServiceLocation" ma:index="15" nillable="true" ma:displayName="MediaServiceLocation" ma:description="" ma:internalName="MediaServiceLocatio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2485E6-32B6-4C83-95C6-FC42D77BF6E4}">
  <ds:schemaRefs>
    <ds:schemaRef ds:uri="http://schemas.microsoft.com/office/2006/documentManagement/types"/>
    <ds:schemaRef ds:uri="10649bb8-e3c3-452c-a53d-c4519afc566c"/>
    <ds:schemaRef ds:uri="http://schemas.openxmlformats.org/package/2006/metadata/core-properties"/>
    <ds:schemaRef ds:uri="http://purl.org/dc/elements/1.1/"/>
    <ds:schemaRef ds:uri="http://schemas.microsoft.com/office/infopath/2007/PartnerControls"/>
    <ds:schemaRef ds:uri="http://purl.org/dc/terms/"/>
    <ds:schemaRef ds:uri="e8cef511-452e-4f1c-955c-87e7f55de17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8D50202E-EA6F-4B7D-B290-E51B38D0C15C}">
  <ds:schemaRefs>
    <ds:schemaRef ds:uri="http://schemas.microsoft.com/sharepoint/v3/contenttype/forms"/>
  </ds:schemaRefs>
</ds:datastoreItem>
</file>

<file path=customXml/itemProps3.xml><?xml version="1.0" encoding="utf-8"?>
<ds:datastoreItem xmlns:ds="http://schemas.openxmlformats.org/officeDocument/2006/customXml" ds:itemID="{F5C8FC44-F110-4ED9-8EB6-87CE6826D4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0649bb8-e3c3-452c-a53d-c4519afc566c"/>
    <ds:schemaRef ds:uri="e8cef511-452e-4f1c-955c-87e7f55de1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13</vt:i4>
      </vt:variant>
      <vt:variant>
        <vt:lpstr>Imenovani obsegi</vt:lpstr>
      </vt:variant>
      <vt:variant>
        <vt:i4>10</vt:i4>
      </vt:variant>
    </vt:vector>
  </HeadingPairs>
  <TitlesOfParts>
    <vt:vector size="23" baseType="lpstr">
      <vt:lpstr>SKUPNA REKAPITULACIJA </vt:lpstr>
      <vt:lpstr>REK. G</vt:lpstr>
      <vt:lpstr>I.PRIP.DELA</vt:lpstr>
      <vt:lpstr>II. KBV TIP 1</vt:lpstr>
      <vt:lpstr>III. KBV TIP 2</vt:lpstr>
      <vt:lpstr>IV. KBV TIP 3</vt:lpstr>
      <vt:lpstr>V. KBV TIP 5</vt:lpstr>
      <vt:lpstr>VI. KBV TIP 6</vt:lpstr>
      <vt:lpstr>VII. KBV TIP 7</vt:lpstr>
      <vt:lpstr>VIII.JAŠKI</vt:lpstr>
      <vt:lpstr>IX.OST.DELA</vt:lpstr>
      <vt:lpstr>REK. O.</vt:lpstr>
      <vt:lpstr>I. Podboji, HDD</vt:lpstr>
      <vt:lpstr>'I. Podboji, HDD'!Tiskanje_naslovov</vt:lpstr>
      <vt:lpstr>I.PRIP.DELA!Tiskanje_naslovov</vt:lpstr>
      <vt:lpstr>'II. KBV TIP 1'!Tiskanje_naslovov</vt:lpstr>
      <vt:lpstr>'III. KBV TIP 2'!Tiskanje_naslovov</vt:lpstr>
      <vt:lpstr>'IV. KBV TIP 3'!Tiskanje_naslovov</vt:lpstr>
      <vt:lpstr>IX.OST.DELA!Tiskanje_naslovov</vt:lpstr>
      <vt:lpstr>'V. KBV TIP 5'!Tiskanje_naslovov</vt:lpstr>
      <vt:lpstr>'VI. KBV TIP 6'!Tiskanje_naslovov</vt:lpstr>
      <vt:lpstr>'VII. KBV TIP 7'!Tiskanje_naslovov</vt:lpstr>
      <vt:lpstr>VIII.JAŠKI!Tiskanje_naslovov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Vasja Očko</dc:creator>
  <cp:lastModifiedBy>Milanez Gregor</cp:lastModifiedBy>
  <cp:lastPrinted>2019-09-10T06:36:28Z</cp:lastPrinted>
  <dcterms:created xsi:type="dcterms:W3CDTF">2015-09-20T18:30:40Z</dcterms:created>
  <dcterms:modified xsi:type="dcterms:W3CDTF">2019-09-10T09:42:49Z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0x010100F5397284DE948341855E0C6EE8A622E8</vt:lpwstr>
  </property>
</Properties>
</file>