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kupine\EL-1\REEP21-RTP_KOBARID\6_DZR\REEP21-6E_M06_MONTAZNA_DELA\1_Teksti\"/>
    </mc:Choice>
  </mc:AlternateContent>
  <workbookProtection workbookAlgorithmName="SHA-512" workbookHashValue="6rBEHFVSC+jmA5PxnsZ4L5AoQDUERCksdE4d+rnvocCqpkFoMQFTdX8f8suY9rdHdyVVdV3KjuRssV9/SORAGw==" workbookSaltValue="CY3rLLuHQj81snKzx2Q9+g==" workbookSpinCount="100000" lockStructure="1"/>
  <bookViews>
    <workbookView xWindow="720" yWindow="375" windowWidth="22755" windowHeight="14790"/>
  </bookViews>
  <sheets>
    <sheet name="Rekapitulacija" sheetId="2" r:id="rId1"/>
    <sheet name="ELKTROMONTAŽNA DELA" sheetId="1" r:id="rId2"/>
  </sheets>
  <definedNames>
    <definedName name="_xlnm.Print_Area" localSheetId="1">'ELKTROMONTAŽNA DELA'!$A$1:$F$247</definedName>
    <definedName name="_xlnm.Print_Area" localSheetId="0">Rekapitulacija!$A$1:$D$27</definedName>
  </definedNames>
  <calcPr calcId="152511" fullPrecision="0"/>
</workbook>
</file>

<file path=xl/calcChain.xml><?xml version="1.0" encoding="utf-8"?>
<calcChain xmlns="http://schemas.openxmlformats.org/spreadsheetml/2006/main">
  <c r="F234" i="1" l="1"/>
  <c r="F233" i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F228" i="1" l="1"/>
  <c r="F70" i="1"/>
  <c r="F59" i="1"/>
  <c r="F48" i="1"/>
  <c r="F38" i="1"/>
  <c r="F27" i="1"/>
  <c r="F229" i="1"/>
  <c r="F227" i="1"/>
  <c r="F226" i="1"/>
  <c r="F225" i="1"/>
  <c r="F224" i="1"/>
  <c r="F223" i="1"/>
  <c r="F222" i="1"/>
  <c r="F220" i="1"/>
  <c r="F219" i="1"/>
  <c r="F218" i="1"/>
  <c r="F217" i="1"/>
  <c r="F215" i="1"/>
  <c r="F216" i="1"/>
  <c r="F214" i="1"/>
  <c r="F207" i="1"/>
  <c r="F203" i="1"/>
  <c r="F202" i="1"/>
  <c r="F201" i="1"/>
  <c r="F200" i="1"/>
  <c r="F199" i="1"/>
  <c r="F198" i="1"/>
  <c r="F197" i="1"/>
  <c r="F195" i="1"/>
  <c r="F193" i="1"/>
  <c r="F192" i="1"/>
  <c r="F190" i="1"/>
  <c r="F189" i="1"/>
  <c r="F41" i="1"/>
  <c r="F30" i="1"/>
  <c r="F187" i="1"/>
  <c r="F186" i="1"/>
  <c r="F19" i="1"/>
  <c r="F178" i="1"/>
  <c r="F177" i="1"/>
  <c r="F176" i="1"/>
  <c r="F175" i="1"/>
  <c r="F130" i="1"/>
  <c r="F133" i="1"/>
  <c r="F132" i="1"/>
  <c r="F131" i="1"/>
  <c r="F129" i="1"/>
  <c r="F128" i="1"/>
  <c r="F172" i="1"/>
  <c r="F173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74" i="1" l="1"/>
  <c r="D17" i="2" s="1"/>
  <c r="F221" i="1"/>
  <c r="D22" i="2" s="1"/>
  <c r="F204" i="1"/>
  <c r="D19" i="2" s="1"/>
  <c r="F151" i="1" l="1"/>
  <c r="F150" i="1"/>
  <c r="F149" i="1"/>
  <c r="F144" i="1"/>
  <c r="F143" i="1"/>
  <c r="F142" i="1"/>
  <c r="F141" i="1"/>
  <c r="F140" i="1"/>
  <c r="F139" i="1"/>
  <c r="F126" i="1"/>
  <c r="F125" i="1"/>
  <c r="F124" i="1"/>
  <c r="F123" i="1"/>
  <c r="F122" i="1"/>
  <c r="F121" i="1"/>
  <c r="F120" i="1"/>
  <c r="F119" i="1"/>
  <c r="F118" i="1"/>
  <c r="F117" i="1"/>
  <c r="F116" i="1"/>
  <c r="F99" i="1"/>
  <c r="F98" i="1"/>
  <c r="F96" i="1"/>
  <c r="F97" i="1"/>
  <c r="F106" i="1"/>
  <c r="F105" i="1"/>
  <c r="F104" i="1"/>
  <c r="F103" i="1"/>
  <c r="F102" i="1"/>
  <c r="F115" i="1"/>
  <c r="F114" i="1"/>
  <c r="F113" i="1"/>
  <c r="F112" i="1"/>
  <c r="F95" i="1" l="1"/>
  <c r="F94" i="1"/>
  <c r="F93" i="1"/>
  <c r="F92" i="1"/>
  <c r="F91" i="1"/>
  <c r="F107" i="1"/>
  <c r="F101" i="1"/>
  <c r="F87" i="1" l="1"/>
  <c r="F86" i="1"/>
  <c r="F85" i="1"/>
  <c r="F84" i="1"/>
  <c r="F83" i="1"/>
  <c r="F82" i="1"/>
  <c r="F81" i="1"/>
  <c r="F80" i="1"/>
  <c r="F76" i="1"/>
  <c r="F75" i="1"/>
  <c r="F74" i="1"/>
  <c r="F73" i="1"/>
  <c r="F72" i="1"/>
  <c r="F71" i="1"/>
  <c r="F69" i="1"/>
  <c r="F77" i="1" l="1"/>
  <c r="D13" i="2" s="1"/>
  <c r="F88" i="1"/>
  <c r="D14" i="2" s="1"/>
  <c r="F65" i="1"/>
  <c r="F64" i="1"/>
  <c r="F63" i="1"/>
  <c r="F62" i="1"/>
  <c r="F61" i="1"/>
  <c r="F60" i="1"/>
  <c r="F58" i="1"/>
  <c r="F54" i="1"/>
  <c r="F53" i="1"/>
  <c r="F52" i="1"/>
  <c r="F50" i="1"/>
  <c r="F39" i="1"/>
  <c r="F28" i="1"/>
  <c r="F42" i="1"/>
  <c r="F40" i="1"/>
  <c r="F37" i="1"/>
  <c r="F35" i="1"/>
  <c r="F194" i="1"/>
  <c r="F184" i="1"/>
  <c r="F183" i="1"/>
  <c r="F26" i="1"/>
  <c r="F66" i="1" l="1"/>
  <c r="D12" i="2" s="1"/>
  <c r="F43" i="1"/>
  <c r="F180" i="1"/>
  <c r="F24" i="1" l="1"/>
  <c r="F31" i="1"/>
  <c r="F230" i="1"/>
  <c r="D23" i="2" s="1"/>
  <c r="F32" i="1" l="1"/>
  <c r="F236" i="1" l="1"/>
  <c r="F237" i="1"/>
  <c r="F238" i="1"/>
  <c r="F239" i="1"/>
  <c r="F235" i="1"/>
  <c r="F232" i="1"/>
  <c r="F212" i="1"/>
  <c r="F211" i="1"/>
  <c r="F145" i="1"/>
  <c r="F146" i="1"/>
  <c r="F147" i="1"/>
  <c r="F148" i="1"/>
  <c r="F152" i="1"/>
  <c r="F138" i="1"/>
  <c r="F137" i="1"/>
  <c r="F110" i="1"/>
  <c r="F111" i="1"/>
  <c r="F127" i="1"/>
  <c r="F109" i="1"/>
  <c r="F108" i="1"/>
  <c r="F49" i="1"/>
  <c r="F51" i="1"/>
  <c r="F47" i="1"/>
  <c r="F20" i="1"/>
  <c r="F181" i="1"/>
  <c r="F196" i="1" s="1"/>
  <c r="D18" i="2" s="1"/>
  <c r="F15" i="1"/>
  <c r="F14" i="1"/>
  <c r="F13" i="1"/>
  <c r="F9" i="1"/>
  <c r="F10" i="1"/>
  <c r="F11" i="1"/>
  <c r="F8" i="1"/>
  <c r="F153" i="1" l="1"/>
  <c r="D16" i="2" s="1"/>
  <c r="F55" i="1"/>
  <c r="D11" i="2" s="1"/>
  <c r="F240" i="1"/>
  <c r="D24" i="2" s="1"/>
  <c r="F213" i="1"/>
  <c r="D21" i="2" s="1"/>
  <c r="F134" i="1"/>
  <c r="D15" i="2" s="1"/>
  <c r="F210" i="1" l="1"/>
  <c r="F209" i="1"/>
  <c r="F208" i="1" l="1"/>
  <c r="D20" i="2" s="1"/>
  <c r="F206" i="1"/>
  <c r="F205" i="1"/>
  <c r="F136" i="1"/>
  <c r="F135" i="1"/>
  <c r="F100" i="1"/>
  <c r="F90" i="1"/>
  <c r="F18" i="1"/>
  <c r="F21" i="1" s="1"/>
  <c r="D27" i="2"/>
  <c r="F16" i="1"/>
  <c r="F44" i="1"/>
  <c r="D10" i="2"/>
  <c r="D25" i="2"/>
  <c r="D26" i="2"/>
</calcChain>
</file>

<file path=xl/sharedStrings.xml><?xml version="1.0" encoding="utf-8"?>
<sst xmlns="http://schemas.openxmlformats.org/spreadsheetml/2006/main" count="550" uniqueCount="308">
  <si>
    <t>OBRAZEC PONUDBENEGA PREDRAČUNA</t>
  </si>
  <si>
    <t>kos</t>
  </si>
  <si>
    <t>komplet</t>
  </si>
  <si>
    <t>drobni montažni material</t>
  </si>
  <si>
    <t>m</t>
  </si>
  <si>
    <t>kg</t>
  </si>
  <si>
    <t>Opomba:
Količine kablov bodo obračunane po dejansko položeni količini kablov od priključka do priključka. Morebitne rezerve in dodatki zaradi polaganja morajo biti vkalkulirani v enotno ceno dobave in polaganja kabla.</t>
  </si>
  <si>
    <t>Kabelske uvodnice (kovinske-inox, tip Pg)</t>
  </si>
  <si>
    <t>m2</t>
  </si>
  <si>
    <t>Drobni montažni material (oznake kablov, vezice, objemke, …)</t>
  </si>
  <si>
    <t>H07V-k 120 mm2 ru/ze</t>
  </si>
  <si>
    <t>kabelski čevelji 120 mm2, velikost ušesa min. fi13</t>
  </si>
  <si>
    <t>termoskrčna cev, črna, UV obstojna</t>
  </si>
  <si>
    <t>drobni montažni material (vijaki, matice, podložke, mast, …)</t>
  </si>
  <si>
    <t>Cu ploščati vodnik 40x5 mm</t>
  </si>
  <si>
    <t>Sponke za montažo Cu zbiralnic v dvojnem podu</t>
  </si>
  <si>
    <t>NAPISNE TABLE - DOBAVA IN NAMESTITEV</t>
  </si>
  <si>
    <t>Izdelava končnega dokazila o zanesljivosti</t>
  </si>
  <si>
    <t>OSTALI STROŠKI</t>
  </si>
  <si>
    <t>Transport</t>
  </si>
  <si>
    <t>Embalaža</t>
  </si>
  <si>
    <t>Zavarovanje</t>
  </si>
  <si>
    <t>Garancije</t>
  </si>
  <si>
    <t>Opomba:</t>
  </si>
  <si>
    <t>Pri demontaži katerekoli opreme mora Izvajalec upoštevati tudi odvoz na deponijo in pridobitev ustreznih evidenčnih listov o predaji na deponijo ali uničenju nevarnih snovi, ki jih vsebuje demontirana oprema.</t>
  </si>
  <si>
    <t xml:space="preserve">vijačni material iz nerjavnega materiala in drobni montažni material </t>
  </si>
  <si>
    <t>drobni montažni material (vijaki, matice, podložke in podobno)</t>
  </si>
  <si>
    <t>Natančen popis vseh kablov bo podan v PZI dokumentaciji. Vsi kabli se obračunavajo po dejanski porabljeni količini, ki bo potrjena s strani Naročnika. Za polaganje bo obračun kablov po enoti na dolžino, za odvoz na deponijo bo obračun na polje po predloženih evidenčnih listih.
Kabli se ne smejo dostaviti na objekt v celotni količini, temveč samo v količini, ki je potrebna za izvedbo ene faze elektromontažnih del.</t>
  </si>
  <si>
    <t>Preizkušanje in električne meritve inštalacij</t>
  </si>
  <si>
    <t>OZEMLJITVE - DOBAVA IN MONTAŽA</t>
  </si>
  <si>
    <t>Dobava in montaža ozemljilnega materiala</t>
  </si>
  <si>
    <t>Ostale storitve, ki so navedene v razpisni dokumentaciji in zanje niso predvidene posebne postavke v Ponudbenem predračunu, mora Ponudnik vkalkulirati v enotne cene del in materiala.</t>
  </si>
  <si>
    <t>Skupaj ozemljitve - dobava in montaža</t>
  </si>
  <si>
    <t>Skupaj napisne table - dobava in namestitev</t>
  </si>
  <si>
    <t>Skupaj ostali stroški</t>
  </si>
  <si>
    <t>Zap. št.</t>
  </si>
  <si>
    <t>Opis</t>
  </si>
  <si>
    <t>Enota</t>
  </si>
  <si>
    <t>Količina</t>
  </si>
  <si>
    <t>Cena/enoto (€)</t>
  </si>
  <si>
    <t>Vrednost (€)</t>
  </si>
  <si>
    <t>Skupaj:</t>
  </si>
  <si>
    <t>Skupna vrednost (€)</t>
  </si>
  <si>
    <t>RTP 110/35/20 kV KOBARID</t>
  </si>
  <si>
    <t>J. REKAPITULACIJA</t>
  </si>
  <si>
    <t>ZA ELEKTROMONTAŽNA DELA IN OSTALO DROBNO OPREMO</t>
  </si>
  <si>
    <t>J. ELEKTROMONTAŽNA DELA</t>
  </si>
  <si>
    <t>J.1</t>
  </si>
  <si>
    <t>J.1.1</t>
  </si>
  <si>
    <t>J.1.1.1</t>
  </si>
  <si>
    <t>J.1.1.2</t>
  </si>
  <si>
    <t>J.1.2</t>
  </si>
  <si>
    <t>J.1.2.1</t>
  </si>
  <si>
    <t>J.2</t>
  </si>
  <si>
    <t>J.2.1</t>
  </si>
  <si>
    <t>J.2.2</t>
  </si>
  <si>
    <t>J.2.3</t>
  </si>
  <si>
    <t>J.2.4</t>
  </si>
  <si>
    <t>J.3</t>
  </si>
  <si>
    <t>J.3.1</t>
  </si>
  <si>
    <t>J.3.2</t>
  </si>
  <si>
    <t>J.4</t>
  </si>
  <si>
    <t>J.4.1</t>
  </si>
  <si>
    <t>J.5</t>
  </si>
  <si>
    <t>J.5.1</t>
  </si>
  <si>
    <t>J.5.2</t>
  </si>
  <si>
    <t>J.6</t>
  </si>
  <si>
    <t>J.7</t>
  </si>
  <si>
    <t>35 kV STIKALIŠČE</t>
  </si>
  <si>
    <t>PLATO</t>
  </si>
  <si>
    <t>Izvedba prikjučka na DV Portal</t>
  </si>
  <si>
    <t>namestitev 35kV odvodnikov</t>
  </si>
  <si>
    <t>Ozemljitve</t>
  </si>
  <si>
    <t>ozemljitev jeklenih podstavkov na osnovno ozemljilno mrežo</t>
  </si>
  <si>
    <t>ozemljitev DV portala na osnovno ozemljilno mrežo</t>
  </si>
  <si>
    <t>Skupaj DV portal</t>
  </si>
  <si>
    <t xml:space="preserve">DV PORTAL </t>
  </si>
  <si>
    <t>namestitev  35kV podpornih izolatorjev</t>
  </si>
  <si>
    <t>namestitev  vrvi AlFe 240/40 za vsako fazo</t>
  </si>
  <si>
    <t>35kV podporni izolatorji</t>
  </si>
  <si>
    <t>TR boks 1</t>
  </si>
  <si>
    <t>Material za protipožarno zatesnitev kabelskih odprtin</t>
  </si>
  <si>
    <t>izdaja certifikata požarne tesnitve</t>
  </si>
  <si>
    <t>Ozemljitve v TR boks 1</t>
  </si>
  <si>
    <t>Skupaj TR boks 1</t>
  </si>
  <si>
    <t>TR boks 2</t>
  </si>
  <si>
    <t>Ozemljitve v TR boks 2</t>
  </si>
  <si>
    <t>J.1.3</t>
  </si>
  <si>
    <t>J.1.3.1</t>
  </si>
  <si>
    <t>Postavitev energetskega transformatorja TR3</t>
  </si>
  <si>
    <t>sodelovanje pri montaži energetskega transformatorja TR3</t>
  </si>
  <si>
    <t>J.1.3.2</t>
  </si>
  <si>
    <t>Požarna tesnitev kabelskih odprtin</t>
  </si>
  <si>
    <t>Montaža ozemljilnega upora na kovinsko podkonstrukcijo</t>
  </si>
  <si>
    <t>Namestitev ozemljilnega upora</t>
  </si>
  <si>
    <t>J.1.3.3</t>
  </si>
  <si>
    <t>J.1.3.4</t>
  </si>
  <si>
    <t>J.1.3.5</t>
  </si>
  <si>
    <t>Skupaj TR boks 2</t>
  </si>
  <si>
    <t>TR boks 3</t>
  </si>
  <si>
    <t>J.1.4</t>
  </si>
  <si>
    <t>Postavitev energetskega transformatorja TR4</t>
  </si>
  <si>
    <t>J.1.4.1</t>
  </si>
  <si>
    <t>J.1.4.2</t>
  </si>
  <si>
    <t>J.1.4.3</t>
  </si>
  <si>
    <t>J.1.4.4</t>
  </si>
  <si>
    <t>J.1.4.5</t>
  </si>
  <si>
    <t>sodelovanje pri montaži energetskega transformatorja TR4</t>
  </si>
  <si>
    <t>Ozemljitve v TR boks 3</t>
  </si>
  <si>
    <t>Skupaj TR boks 3</t>
  </si>
  <si>
    <t>Postavitev 35 kV celic</t>
  </si>
  <si>
    <t>Obojestransko priključevanje vseh sekundarnih kablov na TR, vključno z drobnim montažnim materialom</t>
  </si>
  <si>
    <t>Obojestransko priključevanje vseh sekundarnih kablov, med SN celicami in omarami vodenja in TK vključno z drobnim montažnim materialom</t>
  </si>
  <si>
    <t>sodelovanje pri funkcionalnem preizkusu dobavitelja celic z nadzornikom</t>
  </si>
  <si>
    <t>J.2.5</t>
  </si>
  <si>
    <t>J.2.6</t>
  </si>
  <si>
    <t xml:space="preserve">Ozemljitve </t>
  </si>
  <si>
    <t>ozemljevanje vse elektro opreme</t>
  </si>
  <si>
    <t>Skupaj 35kV stikališče</t>
  </si>
  <si>
    <t>20 kV STIKALIŠČE</t>
  </si>
  <si>
    <t>Postavitev 20 kV celic</t>
  </si>
  <si>
    <t>sodelovanje pri montaži celic</t>
  </si>
  <si>
    <t>Skupaj 20kV stikališče</t>
  </si>
  <si>
    <t>J.3.3</t>
  </si>
  <si>
    <t>J.3.4</t>
  </si>
  <si>
    <t>J.3.5</t>
  </si>
  <si>
    <t>J.3.6</t>
  </si>
  <si>
    <t>J.4.2</t>
  </si>
  <si>
    <t>LASTNA RABA</t>
  </si>
  <si>
    <t>Postavitev razdelilnikov lastne rabe</t>
  </si>
  <si>
    <t>sodelovanje pri montaži NN opreme</t>
  </si>
  <si>
    <t>sodelovanje pri funkcionalnem preizkusu dobavitelja sistema LR</t>
  </si>
  <si>
    <t>Skupaj lastna raba</t>
  </si>
  <si>
    <t>J.4.3</t>
  </si>
  <si>
    <t>J.4.4</t>
  </si>
  <si>
    <t>J.4.5</t>
  </si>
  <si>
    <t>J.4.6</t>
  </si>
  <si>
    <t>SEKUNDARNA OPREMA</t>
  </si>
  <si>
    <t>J.5.3</t>
  </si>
  <si>
    <t>J.5.4</t>
  </si>
  <si>
    <t>J.5.5</t>
  </si>
  <si>
    <t>J.5.6</t>
  </si>
  <si>
    <t>Postavitev omar vodenja, meritev zaščite in TK</t>
  </si>
  <si>
    <t>sodelovanje pri montaži omar sekundarne opreme</t>
  </si>
  <si>
    <t xml:space="preserve">Montaža jeklenih nosilnih konstrukcij za omare sekundarne opreme, </t>
  </si>
  <si>
    <t>Obojestransko priključevanje vseh sekundarnih kablov, med ostalimi sitemi  in omarami vodenja in TK vključno z drobnim montažnim materialom</t>
  </si>
  <si>
    <t>sodelovanje pri funkcionalnem preizkusu dobavitelja sistema sekundarne opreme</t>
  </si>
  <si>
    <t>Skupaj sekundarna oprema</t>
  </si>
  <si>
    <t>J.6.1</t>
  </si>
  <si>
    <t>SN, KRMILNI, SIGNALNI IN NAPAJALNI KABLI</t>
  </si>
  <si>
    <t>Dobava SN kablov:</t>
  </si>
  <si>
    <t>Dobava NN kablov:</t>
  </si>
  <si>
    <t>NYCY (ӦL110CY)   4 x 70 mm2</t>
  </si>
  <si>
    <t>NYCY (ӦL110CY)   4 x 50 mm2</t>
  </si>
  <si>
    <t>H07V-K 70mm2 rdeča(+), modra(-)</t>
  </si>
  <si>
    <t>NYCY (ӦL110CY)   4 x 6 mm2</t>
  </si>
  <si>
    <t>NYCY (ӦL110CY)   4 x 4 mm2</t>
  </si>
  <si>
    <t>NYCY (ӦL110CY)   4 x 2,5 mm2</t>
  </si>
  <si>
    <t>NYCY (ӦL110CY)   16 x 1,5 mm2</t>
  </si>
  <si>
    <t>J.6.2</t>
  </si>
  <si>
    <t>UTP cat. 6</t>
  </si>
  <si>
    <t>NYCY (ӦL110CY)   4 x 1,5 mm2</t>
  </si>
  <si>
    <t>Polaganje SN kablov:</t>
  </si>
  <si>
    <t>Drobni montažni material (oznake kablov, vezice,…)</t>
  </si>
  <si>
    <t>J.6.3</t>
  </si>
  <si>
    <t>Polaganje NN kablov:</t>
  </si>
  <si>
    <t>Skupaj SN, krmilni signalni in napajalni kabli</t>
  </si>
  <si>
    <t>J.6.4</t>
  </si>
  <si>
    <t>H07V-k 70 mm2 ru/ze</t>
  </si>
  <si>
    <t>kabelski čevelji 70 mm2, velikost ušesa min. fi13</t>
  </si>
  <si>
    <t>H07V-k 16 mm2 ru/ze</t>
  </si>
  <si>
    <t>kabelski čevelji 16 mm2, velikost ušesa min. fi8</t>
  </si>
  <si>
    <t>H07V-k 6 mm2 ru/ze</t>
  </si>
  <si>
    <t>križni spoji Cu zbiralnica/zbiralnica in zbiralnica/vrv</t>
  </si>
  <si>
    <t>Fe-Zn valjanec 25x4 mm</t>
  </si>
  <si>
    <t>križni spoji za valjanec</t>
  </si>
  <si>
    <t>kabelski čevelji 6 mm2, velikost ušesa min. fi4</t>
  </si>
  <si>
    <t>J.7.1</t>
  </si>
  <si>
    <t>J.8</t>
  </si>
  <si>
    <t>JEKLENE KONSTRUKCIJE V POSTAJI</t>
  </si>
  <si>
    <t>J.8.1</t>
  </si>
  <si>
    <t>Jekleni podstavek za 4x omare vodenja (dimenzije 3,2x0,8m)</t>
  </si>
  <si>
    <t>Jekleni podstavek za omare lastne rabe (dimenzije 4,5x0,5m)</t>
  </si>
  <si>
    <t>Jekleni podstavek za usmernik/razsmenik (dimenzije 0,6x0,6m)</t>
  </si>
  <si>
    <t>Drobni montažni material, vijačni material,   …</t>
  </si>
  <si>
    <t>J.8.2</t>
  </si>
  <si>
    <t>Jeklena konstrukcija za pritrditev 35kV kablov</t>
  </si>
  <si>
    <t>Jekleni podstavek za 2x TK omari vodenja (dimenzije 1,6x0,8m)</t>
  </si>
  <si>
    <t>Jeklena konstrukcija za pritrditev 20kV kablov</t>
  </si>
  <si>
    <t>J.8.3</t>
  </si>
  <si>
    <t>J.8.4</t>
  </si>
  <si>
    <t>Jeklena konstrukcija za pritrditev 20kV in 0,4kV kablov</t>
  </si>
  <si>
    <t>Jeklena konstrukcija za pritrditev 20kV in 35kV kablov</t>
  </si>
  <si>
    <t>J.8.5</t>
  </si>
  <si>
    <t>Jeklena konstrukcija za pritrditev ozemljilnega upora</t>
  </si>
  <si>
    <t>Skupaj jeklene konstrukcije - dobava in namestitev</t>
  </si>
  <si>
    <t>J.6.5</t>
  </si>
  <si>
    <t>dobava in montaža kabelskih končnikov:</t>
  </si>
  <si>
    <t>J.9</t>
  </si>
  <si>
    <t>POŽARNO ZAŠČITNA OPREMA</t>
  </si>
  <si>
    <t>J.9.1</t>
  </si>
  <si>
    <t>Ročni gasilni aparat na prah 6 EG z nosilcem</t>
  </si>
  <si>
    <t>J.9.2</t>
  </si>
  <si>
    <t>Ročni gasilni aparat na CO2 5 EG z nosilcem</t>
  </si>
  <si>
    <t>Dobava in montaža elementov sistema za protipožarno tesnjenje v TR boksu 1</t>
  </si>
  <si>
    <t>ozemljevanje vse elektro opreme in jeklenih konstrukcij</t>
  </si>
  <si>
    <t>Dobava in montaža elementov sistema za protipožarno tesnjenje v TR boksu 2</t>
  </si>
  <si>
    <t>J.9.3</t>
  </si>
  <si>
    <t>J.9.4</t>
  </si>
  <si>
    <t>J.9.5</t>
  </si>
  <si>
    <t>Dobava in montaža elementov sistema za protipožarno tesnjenje v TR boksu 3</t>
  </si>
  <si>
    <t>J.9.6</t>
  </si>
  <si>
    <t>J.9.7</t>
  </si>
  <si>
    <t>Dobava in montaža elementov sistema za protipožarno tesnjenje v komandnem prostoru</t>
  </si>
  <si>
    <t>J.9.8</t>
  </si>
  <si>
    <t>J.9.9</t>
  </si>
  <si>
    <t>Skupaj požarno zaščitna oprema</t>
  </si>
  <si>
    <t>izdelava požarnega izkaza za celoten objekt za PID</t>
  </si>
  <si>
    <t>J.10</t>
  </si>
  <si>
    <t>KABELSKE LESTVE IN POLICE</t>
  </si>
  <si>
    <t>J.10.1</t>
  </si>
  <si>
    <t>J.10.2</t>
  </si>
  <si>
    <t>J.10.3</t>
  </si>
  <si>
    <t>J.10.4</t>
  </si>
  <si>
    <t>J.10.5</t>
  </si>
  <si>
    <t>drobni montažni, vijačni, ozemljitveni in označevalni material</t>
  </si>
  <si>
    <t>Skupaj kabelske lestve in police</t>
  </si>
  <si>
    <t>Dobava in montaža napisnih tabel z oznakami opreme različnih velikosti:</t>
  </si>
  <si>
    <t>J.11</t>
  </si>
  <si>
    <t>J.11.1</t>
  </si>
  <si>
    <t>J.12</t>
  </si>
  <si>
    <t xml:space="preserve">KABELSKE UVODNICE (sistem Hauff-Technic)  </t>
  </si>
  <si>
    <t>Skupaj kabelske uvodnice (sistem Hauff-Technic)</t>
  </si>
  <si>
    <t>Dobava in montaža elementov sistema za tesnjenje</t>
  </si>
  <si>
    <t>Za tri kable od premera 24 do 54 mm (HSI 150-D3/58)</t>
  </si>
  <si>
    <t xml:space="preserve">Segmentni sistemski pokrov (tip HRD 150) </t>
  </si>
  <si>
    <t>OPREMA ZAŠČITE PRI DELU</t>
  </si>
  <si>
    <t xml:space="preserve">Srednjenapetostni indikator (3-36) kV
Tip: CL-4-41/2      Proizvod: CATU
</t>
  </si>
  <si>
    <t xml:space="preserve">Dvopolni preizkuševalec faz (3-36) kV
Tip: CL-8-36      Proizvod: CATU
</t>
  </si>
  <si>
    <t xml:space="preserve">Ozemljilno kratkostična naprava do 35 kV nap.garnitura
Tip: MT-508+CE-4-2-C     Proizvod: CATU
</t>
  </si>
  <si>
    <t xml:space="preserve">Zaščitne rokavice
Tip: CG-30-6       Proizvod: CATU
</t>
  </si>
  <si>
    <t xml:space="preserve">Zaščitne osebne čelade (bele)
Tip: MO-185-BL      Proizvod: CATU
</t>
  </si>
  <si>
    <t>J.12.1</t>
  </si>
  <si>
    <t>J.12.2</t>
  </si>
  <si>
    <t>Izolirni škornji za 35 kV
Tip: MB-135       Proizvod: CATU</t>
  </si>
  <si>
    <t>Skupaj oprema zaščite pri delu</t>
  </si>
  <si>
    <t>J.13</t>
  </si>
  <si>
    <t>J.13.1</t>
  </si>
  <si>
    <t>J.13.2</t>
  </si>
  <si>
    <t>J.13.3</t>
  </si>
  <si>
    <t>J.13.4</t>
  </si>
  <si>
    <t>J.13.5</t>
  </si>
  <si>
    <t>J.13.6</t>
  </si>
  <si>
    <t>J.14</t>
  </si>
  <si>
    <t>OSTALA OPREMA</t>
  </si>
  <si>
    <t>J.14.1</t>
  </si>
  <si>
    <t>Al-Fe vrv  240/40 mm2 za povezavo</t>
  </si>
  <si>
    <t>T(Al/Fe) sponka za spoj
A: Al-Fe vrv 240/40 mm2 (fi = 21,9 mm)
B: Al-Fe vrv 240/40 mm2 (fi = 21,9 mm)</t>
  </si>
  <si>
    <t>J.14.2</t>
  </si>
  <si>
    <t>J.14.3</t>
  </si>
  <si>
    <t>J.14.4</t>
  </si>
  <si>
    <t>J.14.5</t>
  </si>
  <si>
    <t>J.14.6</t>
  </si>
  <si>
    <t>Obojestransko priključevanje vseh VN kablov na TR, vključno z drobnim montažnim materialom</t>
  </si>
  <si>
    <t>Obojestransko priključevanje vseh VN kablov na DV, vključno z drobnim montažnim materialom</t>
  </si>
  <si>
    <t>Obojestransko priključevanje vseh VN kablov med sektorji, vključno z drobnim montažnim materialom</t>
  </si>
  <si>
    <t>Obojestransko priključevanje vseh VN kablov med TR in celicami, vključno z drobnim montažnim materialom</t>
  </si>
  <si>
    <t>Obojestransko priključevanje vseh napajalnih in signalnih kablov, med LR in omarami vodenja in TK vključno z drobnim montažnim materialom</t>
  </si>
  <si>
    <t>Dobava, izdelava in montaža pocinkanih jeklenih konstrukcij v komandnem prostoru:</t>
  </si>
  <si>
    <t>Dobava, izdelava in montaža pocinkanih jeklenih konstrukcij v TK prostoru:</t>
  </si>
  <si>
    <t>Dobava, izdelava in montaža pocinkanih jeklenih konstrukcij v kabelskem prostoru:</t>
  </si>
  <si>
    <t>Dobava, izdelava in montaža pocinkanih jeklenih konstrukcij v prostoru Tr. Lr1,2.:</t>
  </si>
  <si>
    <t>Dobava, izdelava in montaža vroče pocinkanih jeklenih konstrukcij v TR boksu 1,2,3 :</t>
  </si>
  <si>
    <t>Dobava in montaža požarno zaščitne opreme:</t>
  </si>
  <si>
    <t>Dobava in montaža elementov sistema za protipožarno tesnjenje v TK in 110kV prostoru</t>
  </si>
  <si>
    <t>Trodelna lestev višine (3x4) m - lesena</t>
  </si>
  <si>
    <t>120 l posoda s pokrovom za smeti (inox)</t>
  </si>
  <si>
    <t>J.14.7</t>
  </si>
  <si>
    <t>35kV odvodniki zunanji s podatki:
Uc=36kV
Ur=45kV,
Ir=10kA, 2kJ/kV</t>
  </si>
  <si>
    <t>J.15</t>
  </si>
  <si>
    <t>Skupaj plato</t>
  </si>
  <si>
    <t>J.16</t>
  </si>
  <si>
    <t>Skupaj poz. J.1 do J.15:</t>
  </si>
  <si>
    <t>Nadzor nad montažo</t>
  </si>
  <si>
    <t>Vnašanje sprememb v PZI dokumentacijo</t>
  </si>
  <si>
    <t xml:space="preserve">Funkcionalni preizkusi in spuščanje v pogon </t>
  </si>
  <si>
    <t>SKUPNA VREDNOST ZA ELEKTROMONTAŽNA DELA (J.16 + J.17)</t>
  </si>
  <si>
    <t>J.17</t>
  </si>
  <si>
    <t>Nepredvideno 5% (od pozicije J.16)</t>
  </si>
  <si>
    <t>Ozemljilni zračni upor 80 Ohm za ničlišče 20 kV strani energetskega transformatorja s podatki:
Un = 24/√3 nazivna fazna napetost
Vgrajeni tokovniki 150/1A in 50/1A 
Upor v zaprtem ohišju za zunanjo montažo s priključkom zgoraj</t>
  </si>
  <si>
    <t>napisne tablice (graviran pleksi) do velikosti 500x100 mm</t>
  </si>
  <si>
    <t>Kabelske police (tip lestev) širine 600 mm, nosilnost 500 N/m, z nosilnimi elementi in pritrdilnim materialom</t>
  </si>
  <si>
    <t>Kabelske police (tip lestev) širine 400 mm, nosilnost 500 N/m, z nosilnimi elementi in pritrdilnim materialom</t>
  </si>
  <si>
    <t>Kabelske police (tip lestev) širine 300 mm, nosilnost 500 N/m, z nosilnimi elementi in pritrdilnim materialom</t>
  </si>
  <si>
    <t>Kabelske police (tip lestev) širine 200 mm, nosilnost 500 N/m, z nosilnimi elementi in pritrdilnim materialom</t>
  </si>
  <si>
    <t>Dobava In montaža kabelskih tras:
Opomba
Dobavljen mora biti sistem kabelskih polic v celoti z vsemi elemeni za montažo na steno, strop ali betonska tla vključno s pritrdilnim materialom. Police morajo biti med seboj tovarniško galvansko povezane brez dodatnih žičnih povezav.</t>
  </si>
  <si>
    <t>N2XS (FL)2Y 1x240/25 RM 40,5 kV</t>
  </si>
  <si>
    <t>N2XS (FL)2Y 1x240/25 RM 24 kV</t>
  </si>
  <si>
    <t>NA2XS (FL)2Y 1x150/25 RM 24 kV</t>
  </si>
  <si>
    <t>objemke za enožilne kable 240 mm2</t>
  </si>
  <si>
    <t>objemke za polaganje v trojček za kable 240 mm2</t>
  </si>
  <si>
    <t>objemke za enožilne kable 150 mm2</t>
  </si>
  <si>
    <t>objemke za polaganje v trojček za kable 150 mm2</t>
  </si>
  <si>
    <t>notranji kabelski končnik za kabel Cu 240 mm2 "Plug In" izvedbe za priključitev 35kV kablov na 35 kV celice morajo biti prilagojene konektorju na 35 kV celicah</t>
  </si>
  <si>
    <t>zunanji kabelski končnik za kabel Cu 24 0mm2 za priključitev 35 kV kablov na DV</t>
  </si>
  <si>
    <t>notranji kabelski končnik za kabel Cu 240mm2 "Plug In" izvedbe za priključitev 20kV kablov na 20 kV celice morajo biti prilagojene konektorju na 20 kV celicah</t>
  </si>
  <si>
    <t>notranji kabelski končnik za kabel Al 150 mm2 "Plug In" izvedbe za priključitev 20 kV kablov na 20 kV celice morajo biti prilagojene konektorju na 20 kV celicah</t>
  </si>
  <si>
    <t>notranji kabelski končnik za kabel Al 150 mm2 natične izvedbe za priključitev 20 kV kablov na Tr. Lr.1,2  morajo biti prilagojene konektorju na Tr.Lr. 20/0,4 ,kV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</si>
</sst>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;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Font="1" applyProtection="1"/>
    <xf numFmtId="0" fontId="0" fillId="0" borderId="0" xfId="0" applyProtection="1"/>
    <xf numFmtId="0" fontId="0" fillId="0" borderId="0" xfId="0" applyBorder="1" applyProtection="1"/>
    <xf numFmtId="0" fontId="3" fillId="0" borderId="0" xfId="0" applyFont="1" applyAlignment="1" applyProtection="1">
      <alignment horizontal="justify" vertical="center"/>
    </xf>
    <xf numFmtId="0" fontId="7" fillId="0" borderId="0" xfId="0" applyFont="1" applyAlignment="1" applyProtection="1">
      <alignment horizontal="left" vertical="center"/>
    </xf>
    <xf numFmtId="49" fontId="0" fillId="0" borderId="0" xfId="0" applyNumberFormat="1" applyBorder="1" applyProtection="1"/>
    <xf numFmtId="49" fontId="0" fillId="0" borderId="0" xfId="0" applyNumberFormat="1" applyProtection="1"/>
    <xf numFmtId="0" fontId="5" fillId="3" borderId="1" xfId="0" applyFont="1" applyFill="1" applyBorder="1" applyAlignment="1" applyProtection="1">
      <alignment horizontal="center" vertical="center" wrapText="1"/>
    </xf>
    <xf numFmtId="43" fontId="5" fillId="3" borderId="1" xfId="1" applyFont="1" applyFill="1" applyBorder="1" applyAlignment="1" applyProtection="1">
      <alignment horizontal="right" vertical="center" wrapText="1"/>
    </xf>
    <xf numFmtId="0" fontId="10" fillId="2" borderId="2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43" fontId="5" fillId="2" borderId="2" xfId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13" fillId="0" borderId="0" xfId="0" applyFont="1" applyAlignment="1" applyProtection="1">
      <alignment horizontal="justify" vertical="center"/>
    </xf>
    <xf numFmtId="0" fontId="12" fillId="0" borderId="0" xfId="0" applyFont="1" applyAlignment="1" applyProtection="1">
      <alignment horizontal="justify" vertical="center"/>
    </xf>
    <xf numFmtId="0" fontId="5" fillId="4" borderId="5" xfId="0" applyFont="1" applyFill="1" applyBorder="1" applyAlignment="1" applyProtection="1">
      <alignment horizontal="center" vertical="center" wrapText="1"/>
    </xf>
    <xf numFmtId="164" fontId="5" fillId="4" borderId="5" xfId="1" applyNumberFormat="1" applyFont="1" applyFill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11" fillId="10" borderId="2" xfId="0" applyFont="1" applyFill="1" applyBorder="1" applyAlignment="1" applyProtection="1">
      <alignment horizontal="left" vertical="center" wrapText="1"/>
    </xf>
    <xf numFmtId="0" fontId="5" fillId="10" borderId="2" xfId="0" applyFont="1" applyFill="1" applyBorder="1" applyAlignment="1" applyProtection="1">
      <alignment horizontal="center" vertical="center" wrapText="1"/>
    </xf>
    <xf numFmtId="0" fontId="11" fillId="10" borderId="2" xfId="0" applyFont="1" applyFill="1" applyBorder="1" applyAlignment="1" applyProtection="1">
      <alignment horizontal="left" vertical="center" wrapText="1" indent="2"/>
    </xf>
    <xf numFmtId="164" fontId="5" fillId="10" borderId="2" xfId="1" applyNumberFormat="1" applyFont="1" applyFill="1" applyBorder="1" applyAlignment="1" applyProtection="1">
      <alignment horizontal="center" vertical="center" wrapText="1"/>
    </xf>
    <xf numFmtId="164" fontId="5" fillId="10" borderId="2" xfId="1" applyNumberFormat="1" applyFont="1" applyFill="1" applyBorder="1" applyAlignment="1" applyProtection="1">
      <alignment horizontal="right" vertical="center" wrapText="1"/>
    </xf>
    <xf numFmtId="164" fontId="5" fillId="10" borderId="2" xfId="0" applyNumberFormat="1" applyFont="1" applyFill="1" applyBorder="1" applyAlignment="1" applyProtection="1">
      <alignment horizontal="right" vertical="center" wrapText="1"/>
    </xf>
    <xf numFmtId="0" fontId="5" fillId="10" borderId="2" xfId="0" applyFont="1" applyFill="1" applyBorder="1" applyAlignment="1" applyProtection="1">
      <alignment horizontal="justify" vertical="center" wrapText="1"/>
    </xf>
    <xf numFmtId="4" fontId="14" fillId="0" borderId="2" xfId="0" applyNumberFormat="1" applyFont="1" applyBorder="1" applyAlignment="1" applyProtection="1">
      <alignment horizontal="right" vertical="center" wrapText="1"/>
      <protection locked="0"/>
    </xf>
    <xf numFmtId="4" fontId="15" fillId="9" borderId="6" xfId="0" applyNumberFormat="1" applyFont="1" applyFill="1" applyBorder="1" applyAlignment="1" applyProtection="1">
      <alignment horizontal="right" vertical="center"/>
    </xf>
    <xf numFmtId="0" fontId="2" fillId="9" borderId="9" xfId="0" applyFont="1" applyFill="1" applyBorder="1" applyAlignment="1" applyProtection="1">
      <alignment horizontal="center" vertical="center" wrapText="1"/>
    </xf>
    <xf numFmtId="0" fontId="2" fillId="10" borderId="10" xfId="0" applyFont="1" applyFill="1" applyBorder="1" applyAlignment="1" applyProtection="1">
      <alignment horizontal="center" vertical="center" wrapText="1"/>
    </xf>
    <xf numFmtId="0" fontId="2" fillId="9" borderId="11" xfId="0" applyFont="1" applyFill="1" applyBorder="1" applyAlignment="1" applyProtection="1">
      <alignment horizontal="center" vertical="center" wrapText="1"/>
    </xf>
    <xf numFmtId="0" fontId="2" fillId="10" borderId="9" xfId="0" applyFont="1" applyFill="1" applyBorder="1" applyAlignment="1" applyProtection="1">
      <alignment horizontal="center" vertical="center" wrapText="1"/>
    </xf>
    <xf numFmtId="0" fontId="2" fillId="10" borderId="22" xfId="0" applyFont="1" applyFill="1" applyBorder="1" applyAlignment="1" applyProtection="1">
      <alignment horizontal="center" vertical="center" wrapText="1"/>
    </xf>
    <xf numFmtId="164" fontId="2" fillId="9" borderId="12" xfId="0" applyNumberFormat="1" applyFont="1" applyFill="1" applyBorder="1" applyAlignment="1" applyProtection="1">
      <alignment horizontal="center" vertical="center" wrapText="1"/>
      <protection hidden="1"/>
    </xf>
    <xf numFmtId="164" fontId="2" fillId="9" borderId="13" xfId="0" applyNumberFormat="1" applyFont="1" applyFill="1" applyBorder="1" applyAlignment="1" applyProtection="1">
      <alignment horizontal="center" vertical="center" wrapText="1"/>
      <protection hidden="1"/>
    </xf>
    <xf numFmtId="164" fontId="2" fillId="9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9" borderId="11" xfId="0" applyNumberFormat="1" applyFont="1" applyFill="1" applyBorder="1" applyAlignment="1" applyProtection="1">
      <alignment horizontal="center" vertical="center" wrapText="1"/>
      <protection hidden="1"/>
    </xf>
    <xf numFmtId="164" fontId="2" fillId="9" borderId="21" xfId="0" applyNumberFormat="1" applyFont="1" applyFill="1" applyBorder="1" applyAlignment="1" applyProtection="1">
      <alignment horizontal="center" vertical="center" wrapText="1"/>
      <protection hidden="1"/>
    </xf>
    <xf numFmtId="164" fontId="1" fillId="9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10" borderId="9" xfId="0" quotePrefix="1" applyFont="1" applyFill="1" applyBorder="1" applyAlignment="1" applyProtection="1">
      <alignment horizontal="center" vertical="center" wrapText="1"/>
    </xf>
    <xf numFmtId="49" fontId="8" fillId="9" borderId="23" xfId="0" applyNumberFormat="1" applyFont="1" applyFill="1" applyBorder="1" applyAlignment="1" applyProtection="1">
      <alignment horizontal="center" vertical="center" wrapText="1"/>
    </xf>
    <xf numFmtId="0" fontId="5" fillId="9" borderId="8" xfId="0" applyFont="1" applyFill="1" applyBorder="1" applyAlignment="1" applyProtection="1">
      <alignment horizontal="center" vertical="center" wrapText="1"/>
    </xf>
    <xf numFmtId="0" fontId="5" fillId="9" borderId="6" xfId="0" applyFont="1" applyFill="1" applyBorder="1" applyAlignment="1" applyProtection="1">
      <alignment horizontal="center" vertical="center" wrapText="1"/>
    </xf>
    <xf numFmtId="49" fontId="9" fillId="3" borderId="24" xfId="0" applyNumberFormat="1" applyFont="1" applyFill="1" applyBorder="1" applyAlignment="1" applyProtection="1">
      <alignment horizontal="justify" vertical="center" wrapText="1"/>
    </xf>
    <xf numFmtId="43" fontId="5" fillId="3" borderId="25" xfId="1" applyFont="1" applyFill="1" applyBorder="1" applyAlignment="1" applyProtection="1">
      <alignment horizontal="right" vertical="center" wrapText="1"/>
    </xf>
    <xf numFmtId="49" fontId="5" fillId="2" borderId="26" xfId="0" applyNumberFormat="1" applyFont="1" applyFill="1" applyBorder="1" applyAlignment="1" applyProtection="1">
      <alignment horizontal="justify" vertical="center" wrapText="1"/>
    </xf>
    <xf numFmtId="43" fontId="5" fillId="2" borderId="7" xfId="1" applyFont="1" applyFill="1" applyBorder="1" applyAlignment="1" applyProtection="1">
      <alignment horizontal="right" vertical="center" wrapText="1"/>
    </xf>
    <xf numFmtId="49" fontId="5" fillId="10" borderId="26" xfId="0" applyNumberFormat="1" applyFont="1" applyFill="1" applyBorder="1" applyAlignment="1" applyProtection="1">
      <alignment horizontal="justify" vertical="center" wrapText="1"/>
    </xf>
    <xf numFmtId="164" fontId="5" fillId="10" borderId="7" xfId="1" applyNumberFormat="1" applyFont="1" applyFill="1" applyBorder="1" applyAlignment="1" applyProtection="1">
      <alignment horizontal="center" vertical="center" wrapText="1"/>
    </xf>
    <xf numFmtId="4" fontId="14" fillId="0" borderId="0" xfId="0" applyNumberFormat="1" applyFont="1" applyBorder="1" applyAlignment="1" applyProtection="1">
      <alignment horizontal="right" vertical="center" wrapText="1"/>
      <protection locked="0"/>
    </xf>
    <xf numFmtId="4" fontId="12" fillId="10" borderId="27" xfId="0" applyNumberFormat="1" applyFont="1" applyFill="1" applyBorder="1" applyAlignment="1" applyProtection="1">
      <alignment horizontal="right" vertical="center" wrapText="1"/>
    </xf>
    <xf numFmtId="164" fontId="5" fillId="10" borderId="7" xfId="1" applyNumberFormat="1" applyFont="1" applyFill="1" applyBorder="1" applyAlignment="1" applyProtection="1">
      <alignment horizontal="right" vertical="center" wrapText="1"/>
    </xf>
    <xf numFmtId="49" fontId="9" fillId="4" borderId="28" xfId="0" applyNumberFormat="1" applyFont="1" applyFill="1" applyBorder="1" applyAlignment="1" applyProtection="1">
      <alignment horizontal="justify" vertical="center" wrapText="1"/>
    </xf>
    <xf numFmtId="164" fontId="5" fillId="4" borderId="27" xfId="1" applyNumberFormat="1" applyFont="1" applyFill="1" applyBorder="1" applyAlignment="1" applyProtection="1">
      <alignment horizontal="right" vertical="center" wrapText="1"/>
    </xf>
    <xf numFmtId="49" fontId="9" fillId="5" borderId="28" xfId="0" applyNumberFormat="1" applyFont="1" applyFill="1" applyBorder="1" applyAlignment="1" applyProtection="1">
      <alignment horizontal="justify" vertical="center" wrapText="1"/>
    </xf>
    <xf numFmtId="0" fontId="5" fillId="5" borderId="27" xfId="0" applyFont="1" applyFill="1" applyBorder="1" applyAlignment="1" applyProtection="1">
      <alignment horizontal="justify" vertical="center" wrapText="1"/>
    </xf>
    <xf numFmtId="164" fontId="5" fillId="10" borderId="7" xfId="0" applyNumberFormat="1" applyFont="1" applyFill="1" applyBorder="1" applyAlignment="1" applyProtection="1">
      <alignment horizontal="right" vertical="center" wrapText="1"/>
    </xf>
    <xf numFmtId="49" fontId="9" fillId="10" borderId="26" xfId="0" applyNumberFormat="1" applyFont="1" applyFill="1" applyBorder="1" applyAlignment="1" applyProtection="1">
      <alignment horizontal="justify" vertical="center" wrapText="1"/>
    </xf>
    <xf numFmtId="49" fontId="5" fillId="10" borderId="29" xfId="0" applyNumberFormat="1" applyFont="1" applyFill="1" applyBorder="1" applyAlignment="1" applyProtection="1">
      <alignment horizontal="justify" vertical="center" wrapText="1"/>
    </xf>
    <xf numFmtId="0" fontId="11" fillId="10" borderId="30" xfId="0" applyFont="1" applyFill="1" applyBorder="1" applyAlignment="1" applyProtection="1">
      <alignment horizontal="left" vertical="center" wrapText="1"/>
    </xf>
    <xf numFmtId="0" fontId="5" fillId="10" borderId="30" xfId="0" applyFont="1" applyFill="1" applyBorder="1" applyAlignment="1" applyProtection="1">
      <alignment horizontal="center" vertical="center" wrapText="1"/>
    </xf>
    <xf numFmtId="4" fontId="14" fillId="0" borderId="30" xfId="0" applyNumberFormat="1" applyFont="1" applyBorder="1" applyAlignment="1" applyProtection="1">
      <alignment horizontal="right" vertical="center" wrapText="1"/>
      <protection locked="0"/>
    </xf>
    <xf numFmtId="4" fontId="12" fillId="10" borderId="31" xfId="0" applyNumberFormat="1" applyFont="1" applyFill="1" applyBorder="1" applyAlignment="1" applyProtection="1">
      <alignment horizontal="right" vertical="center" wrapText="1"/>
    </xf>
    <xf numFmtId="49" fontId="5" fillId="2" borderId="28" xfId="0" applyNumberFormat="1" applyFont="1" applyFill="1" applyBorder="1" applyAlignment="1" applyProtection="1">
      <alignment horizontal="justify" vertical="center" wrapText="1"/>
    </xf>
    <xf numFmtId="0" fontId="10" fillId="2" borderId="5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43" fontId="5" fillId="2" borderId="5" xfId="1" applyFont="1" applyFill="1" applyBorder="1" applyAlignment="1" applyProtection="1">
      <alignment horizontal="right" vertical="center" wrapText="1"/>
    </xf>
    <xf numFmtId="43" fontId="5" fillId="2" borderId="27" xfId="1" applyFont="1" applyFill="1" applyBorder="1" applyAlignment="1" applyProtection="1">
      <alignment horizontal="right" vertical="center" wrapText="1"/>
    </xf>
    <xf numFmtId="49" fontId="5" fillId="10" borderId="23" xfId="0" applyNumberFormat="1" applyFont="1" applyFill="1" applyBorder="1" applyAlignment="1" applyProtection="1">
      <alignment horizontal="justify" vertical="center" wrapText="1"/>
    </xf>
    <xf numFmtId="0" fontId="10" fillId="10" borderId="8" xfId="0" applyFont="1" applyFill="1" applyBorder="1" applyAlignment="1" applyProtection="1">
      <alignment horizontal="left" vertical="center" wrapText="1"/>
    </xf>
    <xf numFmtId="0" fontId="5" fillId="10" borderId="8" xfId="0" applyFont="1" applyFill="1" applyBorder="1" applyAlignment="1" applyProtection="1">
      <alignment horizontal="center" vertical="center" wrapText="1"/>
    </xf>
    <xf numFmtId="164" fontId="13" fillId="9" borderId="8" xfId="1" applyNumberFormat="1" applyFont="1" applyFill="1" applyBorder="1" applyAlignment="1" applyProtection="1">
      <alignment horizontal="left" vertical="center" wrapText="1"/>
    </xf>
    <xf numFmtId="0" fontId="11" fillId="10" borderId="30" xfId="0" applyFont="1" applyFill="1" applyBorder="1" applyAlignment="1" applyProtection="1">
      <alignment horizontal="left" vertical="center" wrapText="1" indent="2"/>
    </xf>
    <xf numFmtId="49" fontId="9" fillId="6" borderId="28" xfId="0" applyNumberFormat="1" applyFont="1" applyFill="1" applyBorder="1" applyAlignment="1" applyProtection="1">
      <alignment horizontal="justify" vertical="center" wrapText="1"/>
    </xf>
    <xf numFmtId="164" fontId="5" fillId="6" borderId="5" xfId="0" applyNumberFormat="1" applyFont="1" applyFill="1" applyBorder="1" applyAlignment="1" applyProtection="1">
      <alignment horizontal="right" vertical="center" wrapText="1"/>
    </xf>
    <xf numFmtId="164" fontId="5" fillId="6" borderId="27" xfId="0" applyNumberFormat="1" applyFont="1" applyFill="1" applyBorder="1" applyAlignment="1" applyProtection="1">
      <alignment horizontal="right" vertical="center" wrapText="1"/>
    </xf>
    <xf numFmtId="49" fontId="9" fillId="7" borderId="28" xfId="0" applyNumberFormat="1" applyFont="1" applyFill="1" applyBorder="1" applyAlignment="1" applyProtection="1">
      <alignment horizontal="justify" vertical="center" wrapText="1"/>
    </xf>
    <xf numFmtId="164" fontId="5" fillId="7" borderId="5" xfId="0" applyNumberFormat="1" applyFont="1" applyFill="1" applyBorder="1" applyAlignment="1" applyProtection="1">
      <alignment horizontal="right" vertical="center" wrapText="1"/>
    </xf>
    <xf numFmtId="164" fontId="5" fillId="7" borderId="27" xfId="0" applyNumberFormat="1" applyFont="1" applyFill="1" applyBorder="1" applyAlignment="1" applyProtection="1">
      <alignment horizontal="right" vertical="center" wrapText="1"/>
    </xf>
    <xf numFmtId="164" fontId="5" fillId="4" borderId="5" xfId="0" applyNumberFormat="1" applyFont="1" applyFill="1" applyBorder="1" applyAlignment="1" applyProtection="1">
      <alignment horizontal="right" vertical="center" wrapText="1"/>
    </xf>
    <xf numFmtId="164" fontId="5" fillId="4" borderId="27" xfId="0" applyNumberFormat="1" applyFont="1" applyFill="1" applyBorder="1" applyAlignment="1" applyProtection="1">
      <alignment horizontal="right" vertical="center" wrapText="1"/>
    </xf>
    <xf numFmtId="49" fontId="9" fillId="8" borderId="28" xfId="0" applyNumberFormat="1" applyFont="1" applyFill="1" applyBorder="1" applyAlignment="1" applyProtection="1">
      <alignment horizontal="justify" vertical="center" wrapText="1"/>
    </xf>
    <xf numFmtId="0" fontId="10" fillId="8" borderId="5" xfId="0" applyFont="1" applyFill="1" applyBorder="1" applyAlignment="1" applyProtection="1">
      <alignment horizontal="left" vertical="center" wrapText="1"/>
    </xf>
    <xf numFmtId="0" fontId="5" fillId="8" borderId="5" xfId="0" applyFont="1" applyFill="1" applyBorder="1" applyAlignment="1" applyProtection="1">
      <alignment horizontal="center" vertical="center" wrapText="1"/>
    </xf>
    <xf numFmtId="164" fontId="5" fillId="8" borderId="5" xfId="0" applyNumberFormat="1" applyFont="1" applyFill="1" applyBorder="1" applyAlignment="1" applyProtection="1">
      <alignment horizontal="right" vertical="center" wrapText="1"/>
    </xf>
    <xf numFmtId="164" fontId="5" fillId="8" borderId="27" xfId="0" applyNumberFormat="1" applyFont="1" applyFill="1" applyBorder="1" applyAlignment="1" applyProtection="1">
      <alignment horizontal="right" vertical="center" wrapText="1"/>
    </xf>
    <xf numFmtId="0" fontId="7" fillId="0" borderId="33" xfId="0" applyFont="1" applyBorder="1" applyAlignment="1" applyProtection="1">
      <alignment horizontal="left" vertical="center" wrapText="1"/>
    </xf>
    <xf numFmtId="0" fontId="17" fillId="0" borderId="33" xfId="0" applyFont="1" applyBorder="1" applyAlignment="1" applyProtection="1">
      <alignment horizontal="left" vertical="center" wrapText="1"/>
    </xf>
    <xf numFmtId="0" fontId="4" fillId="10" borderId="19" xfId="0" applyFont="1" applyFill="1" applyBorder="1" applyAlignment="1" applyProtection="1">
      <alignment horizontal="left" vertical="center" wrapText="1"/>
    </xf>
    <xf numFmtId="0" fontId="4" fillId="10" borderId="20" xfId="0" applyFont="1" applyFill="1" applyBorder="1" applyAlignment="1" applyProtection="1">
      <alignment horizontal="left" vertical="center" wrapText="1"/>
    </xf>
    <xf numFmtId="49" fontId="9" fillId="11" borderId="28" xfId="0" applyNumberFormat="1" applyFont="1" applyFill="1" applyBorder="1" applyAlignment="1" applyProtection="1">
      <alignment horizontal="justify" vertical="center" wrapText="1"/>
    </xf>
    <xf numFmtId="164" fontId="5" fillId="11" borderId="5" xfId="0" applyNumberFormat="1" applyFont="1" applyFill="1" applyBorder="1" applyAlignment="1" applyProtection="1">
      <alignment horizontal="right" vertical="center" wrapText="1"/>
    </xf>
    <xf numFmtId="164" fontId="5" fillId="11" borderId="27" xfId="0" applyNumberFormat="1" applyFont="1" applyFill="1" applyBorder="1" applyAlignment="1" applyProtection="1">
      <alignment horizontal="right" vertical="center" wrapText="1"/>
    </xf>
    <xf numFmtId="49" fontId="9" fillId="12" borderId="28" xfId="0" applyNumberFormat="1" applyFont="1" applyFill="1" applyBorder="1" applyAlignment="1" applyProtection="1">
      <alignment horizontal="justify" vertical="center" wrapText="1"/>
    </xf>
    <xf numFmtId="164" fontId="5" fillId="12" borderId="5" xfId="0" applyNumberFormat="1" applyFont="1" applyFill="1" applyBorder="1" applyAlignment="1" applyProtection="1">
      <alignment horizontal="right" vertical="center" wrapText="1"/>
    </xf>
    <xf numFmtId="164" fontId="5" fillId="12" borderId="27" xfId="0" applyNumberFormat="1" applyFont="1" applyFill="1" applyBorder="1" applyAlignment="1" applyProtection="1">
      <alignment horizontal="right" vertical="center" wrapText="1"/>
    </xf>
    <xf numFmtId="49" fontId="9" fillId="13" borderId="28" xfId="0" applyNumberFormat="1" applyFont="1" applyFill="1" applyBorder="1" applyAlignment="1" applyProtection="1">
      <alignment horizontal="justify" vertical="center" wrapText="1"/>
    </xf>
    <xf numFmtId="164" fontId="5" fillId="13" borderId="5" xfId="0" applyNumberFormat="1" applyFont="1" applyFill="1" applyBorder="1" applyAlignment="1" applyProtection="1">
      <alignment horizontal="right" vertical="center" wrapText="1"/>
    </xf>
    <xf numFmtId="164" fontId="5" fillId="13" borderId="27" xfId="0" applyNumberFormat="1" applyFont="1" applyFill="1" applyBorder="1" applyAlignment="1" applyProtection="1">
      <alignment horizontal="right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164" fontId="5" fillId="7" borderId="5" xfId="1" applyNumberFormat="1" applyFont="1" applyFill="1" applyBorder="1" applyAlignment="1" applyProtection="1">
      <alignment horizontal="right" vertical="center" wrapText="1"/>
    </xf>
    <xf numFmtId="164" fontId="5" fillId="7" borderId="27" xfId="1" applyNumberFormat="1" applyFont="1" applyFill="1" applyBorder="1" applyAlignment="1" applyProtection="1">
      <alignment horizontal="right" vertical="center" wrapText="1"/>
    </xf>
    <xf numFmtId="0" fontId="5" fillId="13" borderId="5" xfId="0" applyFont="1" applyFill="1" applyBorder="1" applyAlignment="1" applyProtection="1">
      <alignment horizontal="center" vertical="center" wrapText="1"/>
    </xf>
    <xf numFmtId="164" fontId="5" fillId="13" borderId="5" xfId="1" applyNumberFormat="1" applyFont="1" applyFill="1" applyBorder="1" applyAlignment="1" applyProtection="1">
      <alignment horizontal="right" vertical="center" wrapText="1"/>
    </xf>
    <xf numFmtId="164" fontId="5" fillId="13" borderId="27" xfId="1" applyNumberFormat="1" applyFont="1" applyFill="1" applyBorder="1" applyAlignment="1" applyProtection="1">
      <alignment horizontal="right" vertical="center" wrapText="1"/>
    </xf>
    <xf numFmtId="164" fontId="2" fillId="9" borderId="7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left" vertical="center" wrapText="1"/>
    </xf>
    <xf numFmtId="0" fontId="4" fillId="10" borderId="3" xfId="0" applyFont="1" applyFill="1" applyBorder="1" applyAlignment="1" applyProtection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</xf>
    <xf numFmtId="0" fontId="4" fillId="10" borderId="17" xfId="0" applyFont="1" applyFill="1" applyBorder="1" applyAlignment="1" applyProtection="1">
      <alignment horizontal="left" vertical="center" wrapText="1"/>
    </xf>
    <xf numFmtId="0" fontId="4" fillId="10" borderId="18" xfId="0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 wrapText="1"/>
    </xf>
    <xf numFmtId="0" fontId="2" fillId="9" borderId="15" xfId="0" applyFont="1" applyFill="1" applyBorder="1" applyAlignment="1" applyProtection="1">
      <alignment horizontal="center" vertical="center" wrapText="1"/>
    </xf>
    <xf numFmtId="0" fontId="2" fillId="9" borderId="16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1" fillId="10" borderId="15" xfId="0" applyFont="1" applyFill="1" applyBorder="1" applyAlignment="1" applyProtection="1">
      <alignment horizontal="left" vertical="center" wrapText="1"/>
    </xf>
    <xf numFmtId="0" fontId="0" fillId="10" borderId="16" xfId="0" applyFont="1" applyFill="1" applyBorder="1" applyAlignment="1" applyProtection="1"/>
    <xf numFmtId="0" fontId="4" fillId="10" borderId="15" xfId="0" applyFont="1" applyFill="1" applyBorder="1" applyAlignment="1" applyProtection="1">
      <alignment horizontal="left" vertical="center" wrapText="1"/>
    </xf>
    <xf numFmtId="0" fontId="4" fillId="10" borderId="16" xfId="0" applyFont="1" applyFill="1" applyBorder="1" applyAlignment="1" applyProtection="1">
      <alignment horizontal="left" vertical="center" wrapText="1"/>
    </xf>
    <xf numFmtId="0" fontId="4" fillId="10" borderId="19" xfId="0" applyFont="1" applyFill="1" applyBorder="1" applyAlignment="1" applyProtection="1">
      <alignment horizontal="left" vertical="center" wrapText="1"/>
    </xf>
    <xf numFmtId="0" fontId="4" fillId="10" borderId="20" xfId="0" applyFont="1" applyFill="1" applyBorder="1" applyAlignment="1" applyProtection="1">
      <alignment horizontal="left" vertical="center" wrapText="1"/>
    </xf>
    <xf numFmtId="0" fontId="10" fillId="7" borderId="17" xfId="0" applyFont="1" applyFill="1" applyBorder="1" applyAlignment="1" applyProtection="1">
      <alignment horizontal="left" vertical="center" wrapText="1"/>
    </xf>
    <xf numFmtId="0" fontId="10" fillId="7" borderId="32" xfId="0" applyFont="1" applyFill="1" applyBorder="1" applyAlignment="1" applyProtection="1">
      <alignment horizontal="left" vertical="center" wrapText="1"/>
    </xf>
    <xf numFmtId="0" fontId="10" fillId="7" borderId="18" xfId="0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justify" vertical="center" wrapText="1"/>
    </xf>
    <xf numFmtId="0" fontId="10" fillId="4" borderId="5" xfId="0" applyFont="1" applyFill="1" applyBorder="1" applyAlignment="1" applyProtection="1">
      <alignment horizontal="justify" vertical="center" wrapText="1"/>
    </xf>
    <xf numFmtId="0" fontId="10" fillId="5" borderId="5" xfId="0" applyFont="1" applyFill="1" applyBorder="1" applyAlignment="1" applyProtection="1">
      <alignment horizontal="justify" vertical="center" wrapText="1"/>
    </xf>
    <xf numFmtId="0" fontId="10" fillId="4" borderId="17" xfId="0" applyFont="1" applyFill="1" applyBorder="1" applyAlignment="1" applyProtection="1">
      <alignment horizontal="left" vertical="center" wrapText="1"/>
    </xf>
    <xf numFmtId="0" fontId="10" fillId="4" borderId="32" xfId="0" applyFont="1" applyFill="1" applyBorder="1" applyAlignment="1" applyProtection="1">
      <alignment horizontal="left" vertical="center" wrapText="1"/>
    </xf>
    <xf numFmtId="0" fontId="10" fillId="4" borderId="18" xfId="0" applyFont="1" applyFill="1" applyBorder="1" applyAlignment="1" applyProtection="1">
      <alignment horizontal="left" vertical="center" wrapText="1"/>
    </xf>
    <xf numFmtId="0" fontId="10" fillId="7" borderId="5" xfId="0" applyFont="1" applyFill="1" applyBorder="1" applyAlignment="1" applyProtection="1">
      <alignment horizontal="justify" vertical="center" wrapText="1"/>
    </xf>
    <xf numFmtId="0" fontId="10" fillId="13" borderId="5" xfId="0" applyFont="1" applyFill="1" applyBorder="1" applyAlignment="1" applyProtection="1">
      <alignment horizontal="justify" vertical="center" wrapText="1"/>
    </xf>
    <xf numFmtId="0" fontId="10" fillId="12" borderId="17" xfId="0" applyFont="1" applyFill="1" applyBorder="1" applyAlignment="1" applyProtection="1">
      <alignment horizontal="left" vertical="center" wrapText="1"/>
    </xf>
    <xf numFmtId="0" fontId="10" fillId="12" borderId="32" xfId="0" applyFont="1" applyFill="1" applyBorder="1" applyAlignment="1" applyProtection="1">
      <alignment horizontal="left" vertical="center" wrapText="1"/>
    </xf>
    <xf numFmtId="0" fontId="10" fillId="12" borderId="18" xfId="0" applyFont="1" applyFill="1" applyBorder="1" applyAlignment="1" applyProtection="1">
      <alignment horizontal="left" vertical="center" wrapText="1"/>
    </xf>
    <xf numFmtId="0" fontId="10" fillId="13" borderId="17" xfId="0" applyFont="1" applyFill="1" applyBorder="1" applyAlignment="1" applyProtection="1">
      <alignment horizontal="left" vertical="center" wrapText="1"/>
    </xf>
    <xf numFmtId="0" fontId="10" fillId="13" borderId="32" xfId="0" applyFont="1" applyFill="1" applyBorder="1" applyAlignment="1" applyProtection="1">
      <alignment horizontal="left" vertical="center" wrapText="1"/>
    </xf>
    <xf numFmtId="0" fontId="10" fillId="13" borderId="18" xfId="0" applyFont="1" applyFill="1" applyBorder="1" applyAlignment="1" applyProtection="1">
      <alignment horizontal="left" vertical="center" wrapText="1"/>
    </xf>
    <xf numFmtId="0" fontId="10" fillId="11" borderId="17" xfId="0" applyFont="1" applyFill="1" applyBorder="1" applyAlignment="1" applyProtection="1">
      <alignment horizontal="left" vertical="center" wrapText="1"/>
    </xf>
    <xf numFmtId="0" fontId="10" fillId="11" borderId="32" xfId="0" applyFont="1" applyFill="1" applyBorder="1" applyAlignment="1" applyProtection="1">
      <alignment horizontal="left" vertical="center" wrapText="1"/>
    </xf>
    <xf numFmtId="0" fontId="10" fillId="11" borderId="18" xfId="0" applyFont="1" applyFill="1" applyBorder="1" applyAlignment="1" applyProtection="1">
      <alignment horizontal="left" vertical="center" wrapText="1"/>
    </xf>
    <xf numFmtId="0" fontId="10" fillId="6" borderId="17" xfId="0" applyFont="1" applyFill="1" applyBorder="1" applyAlignment="1" applyProtection="1">
      <alignment horizontal="justify" vertical="center" wrapText="1"/>
    </xf>
    <xf numFmtId="0" fontId="10" fillId="6" borderId="32" xfId="0" applyFont="1" applyFill="1" applyBorder="1" applyAlignment="1" applyProtection="1">
      <alignment horizontal="justify" vertical="center" wrapText="1"/>
    </xf>
    <xf numFmtId="0" fontId="10" fillId="6" borderId="18" xfId="0" applyFont="1" applyFill="1" applyBorder="1" applyAlignment="1" applyProtection="1">
      <alignment horizontal="justify" vertical="center" wrapText="1"/>
    </xf>
  </cellXfs>
  <cellStyles count="2">
    <cellStyle name="Navadno" xfId="0" builtinId="0"/>
    <cellStyle name="Vejica" xfId="1" builtinId="3"/>
  </cellStyles>
  <dxfs count="18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Zeros="0" tabSelected="1" view="pageBreakPreview" topLeftCell="A10" zoomScale="145" zoomScaleNormal="100" zoomScaleSheetLayoutView="145" workbookViewId="0">
      <selection activeCell="B16" sqref="B16:C16"/>
    </sheetView>
  </sheetViews>
  <sheetFormatPr defaultRowHeight="15" x14ac:dyDescent="0.25"/>
  <cols>
    <col min="1" max="1" width="8.7109375" style="2" customWidth="1"/>
    <col min="2" max="2" width="55.7109375" style="2" customWidth="1"/>
    <col min="3" max="3" width="8.7109375" style="2" customWidth="1"/>
    <col min="4" max="4" width="30.7109375" style="2" customWidth="1"/>
    <col min="5" max="16384" width="9.140625" style="2"/>
  </cols>
  <sheetData>
    <row r="1" spans="1:11" s="3" customFormat="1" ht="20.100000000000001" customHeight="1" x14ac:dyDescent="0.25">
      <c r="A1" s="107" t="s">
        <v>43</v>
      </c>
      <c r="B1" s="107"/>
      <c r="C1" s="107"/>
      <c r="D1" s="107"/>
      <c r="E1" s="107"/>
      <c r="F1" s="107"/>
    </row>
    <row r="2" spans="1:11" s="3" customFormat="1" ht="18" x14ac:dyDescent="0.25">
      <c r="A2" s="107"/>
      <c r="B2" s="107"/>
      <c r="C2" s="107"/>
      <c r="D2" s="107"/>
      <c r="E2" s="107"/>
      <c r="F2" s="107"/>
    </row>
    <row r="3" spans="1:11" s="3" customFormat="1" ht="15.75" x14ac:dyDescent="0.25">
      <c r="A3" s="18"/>
      <c r="B3" s="18"/>
      <c r="C3" s="18"/>
      <c r="D3" s="18"/>
      <c r="E3" s="18"/>
      <c r="F3" s="18"/>
    </row>
    <row r="4" spans="1:11" s="3" customFormat="1" ht="20.100000000000001" customHeight="1" x14ac:dyDescent="0.25">
      <c r="A4" s="5" t="s">
        <v>0</v>
      </c>
      <c r="B4" s="18"/>
      <c r="C4" s="18"/>
      <c r="D4" s="18"/>
      <c r="E4" s="18"/>
      <c r="F4" s="18"/>
    </row>
    <row r="5" spans="1:11" s="3" customFormat="1" ht="15.75" x14ac:dyDescent="0.25">
      <c r="A5" s="116" t="s">
        <v>45</v>
      </c>
      <c r="B5" s="117"/>
      <c r="C5" s="117"/>
      <c r="D5" s="117"/>
      <c r="E5" s="117"/>
      <c r="F5" s="117"/>
      <c r="G5" s="117"/>
    </row>
    <row r="6" spans="1:11" ht="15" customHeight="1" x14ac:dyDescent="0.25">
      <c r="A6" s="4"/>
      <c r="B6" s="1"/>
      <c r="C6" s="1"/>
      <c r="D6" s="1"/>
      <c r="E6" s="1"/>
    </row>
    <row r="7" spans="1:11" x14ac:dyDescent="0.25">
      <c r="A7" s="112" t="s">
        <v>44</v>
      </c>
      <c r="B7" s="113"/>
      <c r="C7" s="113"/>
      <c r="D7" s="113"/>
      <c r="E7" s="1"/>
      <c r="G7" s="3"/>
      <c r="H7" s="3"/>
      <c r="I7" s="3"/>
      <c r="J7" s="3"/>
      <c r="K7" s="3"/>
    </row>
    <row r="8" spans="1:11" ht="16.5" thickBot="1" x14ac:dyDescent="0.3">
      <c r="A8" s="87"/>
      <c r="B8" s="88"/>
      <c r="C8" s="88"/>
      <c r="D8" s="88"/>
      <c r="E8" s="1"/>
      <c r="G8" s="3"/>
      <c r="H8" s="3"/>
      <c r="I8" s="3"/>
      <c r="J8" s="3"/>
      <c r="K8" s="3"/>
    </row>
    <row r="9" spans="1:11" ht="15.75" customHeight="1" thickTop="1" thickBot="1" x14ac:dyDescent="0.3">
      <c r="A9" s="29" t="s">
        <v>35</v>
      </c>
      <c r="B9" s="114" t="s">
        <v>36</v>
      </c>
      <c r="C9" s="115"/>
      <c r="D9" s="31" t="s">
        <v>42</v>
      </c>
      <c r="E9" s="1"/>
      <c r="G9" s="3"/>
      <c r="H9" s="3"/>
      <c r="I9" s="3"/>
      <c r="J9" s="3"/>
      <c r="K9" s="3"/>
    </row>
    <row r="10" spans="1:11" ht="24.95" customHeight="1" thickTop="1" x14ac:dyDescent="0.25">
      <c r="A10" s="30" t="s">
        <v>47</v>
      </c>
      <c r="B10" s="110" t="str">
        <f>'ELKTROMONTAŽNA DELA'!B5:C5</f>
        <v>PLATO</v>
      </c>
      <c r="C10" s="111"/>
      <c r="D10" s="34">
        <f ca="1">'ELKTROMONTAŽNA DELA'!F44</f>
        <v>0</v>
      </c>
      <c r="E10" s="1"/>
      <c r="G10" s="3"/>
      <c r="H10" s="3"/>
      <c r="I10" s="3"/>
      <c r="J10" s="3"/>
      <c r="K10" s="3"/>
    </row>
    <row r="11" spans="1:11" ht="24.95" customHeight="1" x14ac:dyDescent="0.25">
      <c r="A11" s="30" t="s">
        <v>53</v>
      </c>
      <c r="B11" s="110" t="str">
        <f>'ELKTROMONTAŽNA DELA'!B45:C45</f>
        <v>35 kV STIKALIŠČE</v>
      </c>
      <c r="C11" s="111"/>
      <c r="D11" s="35">
        <f>'ELKTROMONTAŽNA DELA'!F55</f>
        <v>0</v>
      </c>
      <c r="E11" s="1"/>
      <c r="G11" s="3"/>
      <c r="H11" s="3"/>
      <c r="I11" s="3"/>
      <c r="J11" s="3"/>
      <c r="K11" s="3"/>
    </row>
    <row r="12" spans="1:11" ht="24.95" customHeight="1" x14ac:dyDescent="0.25">
      <c r="A12" s="30" t="s">
        <v>58</v>
      </c>
      <c r="B12" s="108" t="str">
        <f>'ELKTROMONTAŽNA DELA'!B56:C56</f>
        <v>20 kV STIKALIŠČE</v>
      </c>
      <c r="C12" s="109"/>
      <c r="D12" s="35">
        <f>'ELKTROMONTAŽNA DELA'!F66</f>
        <v>0</v>
      </c>
      <c r="E12" s="1"/>
      <c r="G12" s="3"/>
      <c r="H12" s="3"/>
      <c r="I12" s="3"/>
      <c r="J12" s="3"/>
      <c r="K12" s="3"/>
    </row>
    <row r="13" spans="1:11" ht="24.95" customHeight="1" x14ac:dyDescent="0.25">
      <c r="A13" s="30" t="s">
        <v>61</v>
      </c>
      <c r="B13" s="108" t="str">
        <f>'ELKTROMONTAŽNA DELA'!B67:C67</f>
        <v>LASTNA RABA</v>
      </c>
      <c r="C13" s="109"/>
      <c r="D13" s="35">
        <f>'ELKTROMONTAŽNA DELA'!F77</f>
        <v>0</v>
      </c>
      <c r="E13" s="1"/>
      <c r="G13" s="3"/>
      <c r="H13" s="3"/>
      <c r="I13" s="3"/>
      <c r="J13" s="3"/>
      <c r="K13" s="3"/>
    </row>
    <row r="14" spans="1:11" ht="24.95" customHeight="1" x14ac:dyDescent="0.25">
      <c r="A14" s="30" t="s">
        <v>63</v>
      </c>
      <c r="B14" s="108" t="str">
        <f>'ELKTROMONTAŽNA DELA'!B78:C78</f>
        <v>SEKUNDARNA OPREMA</v>
      </c>
      <c r="C14" s="109"/>
      <c r="D14" s="36">
        <f>'ELKTROMONTAŽNA DELA'!F88</f>
        <v>0</v>
      </c>
      <c r="E14" s="1"/>
      <c r="G14" s="3"/>
      <c r="H14" s="3"/>
      <c r="I14" s="3"/>
      <c r="J14" s="3"/>
      <c r="K14" s="3"/>
    </row>
    <row r="15" spans="1:11" ht="24.95" customHeight="1" x14ac:dyDescent="0.25">
      <c r="A15" s="30" t="s">
        <v>66</v>
      </c>
      <c r="B15" s="108" t="str">
        <f>'ELKTROMONTAŽNA DELA'!B89:E89</f>
        <v>SN, KRMILNI, SIGNALNI IN NAPAJALNI KABLI</v>
      </c>
      <c r="C15" s="109"/>
      <c r="D15" s="36">
        <f>'ELKTROMONTAŽNA DELA'!F134</f>
        <v>0</v>
      </c>
      <c r="E15" s="1"/>
      <c r="G15" s="3"/>
      <c r="H15" s="3"/>
      <c r="I15" s="3"/>
      <c r="J15" s="3"/>
      <c r="K15" s="3"/>
    </row>
    <row r="16" spans="1:11" ht="24.95" customHeight="1" x14ac:dyDescent="0.25">
      <c r="A16" s="30" t="s">
        <v>67</v>
      </c>
      <c r="B16" s="108" t="str">
        <f>'ELKTROMONTAŽNA DELA'!B135:D135</f>
        <v>OZEMLJITVE - DOBAVA IN MONTAŽA</v>
      </c>
      <c r="C16" s="109"/>
      <c r="D16" s="36">
        <f>'ELKTROMONTAŽNA DELA'!F153</f>
        <v>0</v>
      </c>
      <c r="E16" s="1"/>
      <c r="G16" s="3"/>
      <c r="H16" s="3"/>
      <c r="I16" s="3"/>
      <c r="J16" s="3"/>
      <c r="K16" s="3"/>
    </row>
    <row r="17" spans="1:11" ht="24.95" customHeight="1" x14ac:dyDescent="0.25">
      <c r="A17" s="30" t="s">
        <v>178</v>
      </c>
      <c r="B17" s="108" t="str">
        <f>'ELKTROMONTAŽNA DELA'!B154:D154</f>
        <v>JEKLENE KONSTRUKCIJE V POSTAJI</v>
      </c>
      <c r="C17" s="109"/>
      <c r="D17" s="36">
        <f>'ELKTROMONTAŽNA DELA'!F174</f>
        <v>0</v>
      </c>
      <c r="E17" s="1"/>
      <c r="G17" s="3"/>
      <c r="H17" s="3"/>
      <c r="I17" s="3"/>
      <c r="J17" s="3"/>
      <c r="K17" s="3"/>
    </row>
    <row r="18" spans="1:11" ht="24.95" customHeight="1" x14ac:dyDescent="0.25">
      <c r="A18" s="30" t="s">
        <v>198</v>
      </c>
      <c r="B18" s="108" t="str">
        <f>'ELKTROMONTAŽNA DELA'!B175:D175</f>
        <v>POŽARNO ZAŠČITNA OPREMA</v>
      </c>
      <c r="C18" s="109"/>
      <c r="D18" s="36">
        <f>'ELKTROMONTAŽNA DELA'!F196</f>
        <v>0</v>
      </c>
      <c r="E18" s="1"/>
      <c r="G18" s="3"/>
      <c r="H18" s="3"/>
      <c r="I18" s="3"/>
      <c r="J18" s="3"/>
      <c r="K18" s="3"/>
    </row>
    <row r="19" spans="1:11" ht="24.95" customHeight="1" x14ac:dyDescent="0.25">
      <c r="A19" s="30" t="s">
        <v>218</v>
      </c>
      <c r="B19" s="108" t="str">
        <f>'ELKTROMONTAŽNA DELA'!B197:D197</f>
        <v>KABELSKE LESTVE IN POLICE</v>
      </c>
      <c r="C19" s="109"/>
      <c r="D19" s="36">
        <f>'ELKTROMONTAŽNA DELA'!F204</f>
        <v>0</v>
      </c>
      <c r="E19" s="1"/>
      <c r="G19" s="3"/>
      <c r="H19" s="3"/>
      <c r="I19" s="3"/>
      <c r="J19" s="3"/>
      <c r="K19" s="3"/>
    </row>
    <row r="20" spans="1:11" ht="24.95" customHeight="1" x14ac:dyDescent="0.25">
      <c r="A20" s="30" t="s">
        <v>228</v>
      </c>
      <c r="B20" s="108" t="str">
        <f>'ELKTROMONTAŽNA DELA'!B205:D205</f>
        <v>NAPISNE TABLE - DOBAVA IN NAMESTITEV</v>
      </c>
      <c r="C20" s="109"/>
      <c r="D20" s="106">
        <f>'ELKTROMONTAŽNA DELA'!F208</f>
        <v>0</v>
      </c>
      <c r="E20" s="1"/>
      <c r="G20" s="3"/>
      <c r="H20" s="3"/>
      <c r="I20" s="3"/>
      <c r="J20" s="3"/>
      <c r="K20" s="3"/>
    </row>
    <row r="21" spans="1:11" ht="24.95" customHeight="1" x14ac:dyDescent="0.25">
      <c r="A21" s="30" t="s">
        <v>230</v>
      </c>
      <c r="B21" s="108" t="str">
        <f>'ELKTROMONTAŽNA DELA'!B209:D209</f>
        <v xml:space="preserve">KABELSKE UVODNICE (sistem Hauff-Technic)  </v>
      </c>
      <c r="C21" s="109"/>
      <c r="D21" s="106">
        <f>'ELKTROMONTAŽNA DELA'!F213</f>
        <v>0</v>
      </c>
      <c r="E21" s="1"/>
      <c r="G21" s="3"/>
      <c r="H21" s="3"/>
      <c r="I21" s="3"/>
      <c r="J21" s="3"/>
      <c r="K21" s="3"/>
    </row>
    <row r="22" spans="1:11" ht="24.95" customHeight="1" x14ac:dyDescent="0.25">
      <c r="A22" s="30" t="s">
        <v>246</v>
      </c>
      <c r="B22" s="108" t="str">
        <f>'ELKTROMONTAŽNA DELA'!B214:D214</f>
        <v>OPREMA ZAŠČITE PRI DELU</v>
      </c>
      <c r="C22" s="109"/>
      <c r="D22" s="106">
        <f>'ELKTROMONTAŽNA DELA'!F221</f>
        <v>0</v>
      </c>
      <c r="E22" s="1"/>
      <c r="G22" s="3"/>
      <c r="H22" s="3"/>
      <c r="I22" s="3"/>
      <c r="J22" s="3"/>
      <c r="K22" s="3"/>
    </row>
    <row r="23" spans="1:11" ht="24.95" customHeight="1" x14ac:dyDescent="0.25">
      <c r="A23" s="30" t="s">
        <v>253</v>
      </c>
      <c r="B23" s="108" t="str">
        <f>'ELKTROMONTAŽNA DELA'!B222:D222</f>
        <v>OSTALA OPREMA</v>
      </c>
      <c r="C23" s="109"/>
      <c r="D23" s="106">
        <f>'ELKTROMONTAŽNA DELA'!F230</f>
        <v>0</v>
      </c>
      <c r="E23" s="1"/>
      <c r="G23" s="3"/>
      <c r="H23" s="3"/>
      <c r="I23" s="3"/>
      <c r="J23" s="3"/>
      <c r="K23" s="3"/>
    </row>
    <row r="24" spans="1:11" ht="24.95" customHeight="1" thickBot="1" x14ac:dyDescent="0.3">
      <c r="A24" s="33" t="s">
        <v>279</v>
      </c>
      <c r="B24" s="89" t="str">
        <f>'ELKTROMONTAŽNA DELA'!B231</f>
        <v>OSTALI STROŠKI</v>
      </c>
      <c r="C24" s="90"/>
      <c r="D24" s="38">
        <f>'ELKTROMONTAŽNA DELA'!F240</f>
        <v>0</v>
      </c>
      <c r="E24" s="1"/>
      <c r="G24" s="3"/>
      <c r="H24" s="3"/>
      <c r="I24" s="3"/>
      <c r="J24" s="3"/>
      <c r="K24" s="3"/>
    </row>
    <row r="25" spans="1:11" ht="24.95" customHeight="1" thickTop="1" thickBot="1" x14ac:dyDescent="0.3">
      <c r="A25" s="32" t="s">
        <v>281</v>
      </c>
      <c r="B25" s="120" t="s">
        <v>282</v>
      </c>
      <c r="C25" s="121"/>
      <c r="D25" s="37">
        <f ca="1">SUM(D10:D24)</f>
        <v>0</v>
      </c>
      <c r="E25" s="1"/>
      <c r="G25" s="3"/>
      <c r="H25" s="3"/>
      <c r="I25" s="3"/>
      <c r="J25" s="3"/>
      <c r="K25" s="3"/>
    </row>
    <row r="26" spans="1:11" ht="24.95" customHeight="1" thickTop="1" thickBot="1" x14ac:dyDescent="0.3">
      <c r="A26" s="33" t="s">
        <v>287</v>
      </c>
      <c r="B26" s="122" t="s">
        <v>288</v>
      </c>
      <c r="C26" s="123"/>
      <c r="D26" s="38">
        <f ca="1">0.05*D25</f>
        <v>0</v>
      </c>
      <c r="E26" s="1"/>
      <c r="G26" s="3"/>
      <c r="H26" s="3"/>
      <c r="I26" s="3"/>
      <c r="J26" s="3"/>
      <c r="K26" s="3"/>
    </row>
    <row r="27" spans="1:11" ht="30" customHeight="1" thickTop="1" thickBot="1" x14ac:dyDescent="0.3">
      <c r="A27" s="40"/>
      <c r="B27" s="118" t="s">
        <v>286</v>
      </c>
      <c r="C27" s="119"/>
      <c r="D27" s="39">
        <f ca="1">D25+D26</f>
        <v>0</v>
      </c>
      <c r="G27" s="3"/>
      <c r="H27" s="3"/>
      <c r="I27" s="3"/>
      <c r="J27" s="3"/>
      <c r="K27" s="3"/>
    </row>
    <row r="28" spans="1:11" ht="15.75" thickTop="1" x14ac:dyDescent="0.25">
      <c r="A28" s="1"/>
      <c r="B28" s="1"/>
      <c r="C28" s="1"/>
      <c r="D28" s="1"/>
      <c r="E28" s="1"/>
      <c r="G28" s="3"/>
      <c r="H28" s="3"/>
      <c r="I28" s="3"/>
      <c r="J28" s="3"/>
      <c r="K28" s="3"/>
    </row>
    <row r="29" spans="1:11" x14ac:dyDescent="0.25">
      <c r="A29" s="1"/>
      <c r="B29" s="1"/>
      <c r="C29" s="1"/>
      <c r="D29" s="1"/>
      <c r="E29" s="1"/>
      <c r="G29" s="3"/>
      <c r="H29" s="3"/>
      <c r="I29" s="3"/>
      <c r="J29" s="3"/>
      <c r="K29" s="3"/>
    </row>
  </sheetData>
  <mergeCells count="22">
    <mergeCell ref="B27:C27"/>
    <mergeCell ref="B14:C14"/>
    <mergeCell ref="B15:C15"/>
    <mergeCell ref="B25:C25"/>
    <mergeCell ref="B26:C26"/>
    <mergeCell ref="B16:C16"/>
    <mergeCell ref="B17:C17"/>
    <mergeCell ref="B18:C18"/>
    <mergeCell ref="B19:C19"/>
    <mergeCell ref="B21:C21"/>
    <mergeCell ref="B20:C20"/>
    <mergeCell ref="B22:C22"/>
    <mergeCell ref="B23:C23"/>
    <mergeCell ref="A1:F1"/>
    <mergeCell ref="A2:F2"/>
    <mergeCell ref="B13:C13"/>
    <mergeCell ref="B10:C10"/>
    <mergeCell ref="B12:C12"/>
    <mergeCell ref="A7:D7"/>
    <mergeCell ref="B9:C9"/>
    <mergeCell ref="B11:C11"/>
    <mergeCell ref="A5:G5"/>
  </mergeCells>
  <pageMargins left="0.98425196850393704" right="0.59055118110236227" top="1.0629921259842521" bottom="0.74803149606299213" header="0.47244094488188981" footer="0.31496062992125984"/>
  <pageSetup paperSize="9" scale="75" orientation="portrait" r:id="rId1"/>
  <headerFooter>
    <oddHeader>&amp;L&amp;10REEP21 - A430/005 - 6E/06 
&amp;8_________________________________________________________________&amp;C&amp;G&amp;R&amp;10&amp;P/&amp;N&amp;11
&amp;8_________________________________________________________________</oddHeader>
    <oddFooter>&amp;L&amp;8Datoteka: &amp;F
Objekt: RTP 110/35/20kV Kobarid &amp;R&amp;8Id. oznaka: REEP21---6E0620
Datum:               marec 2018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view="pageBreakPreview" topLeftCell="A67" zoomScale="115" zoomScaleNormal="100" zoomScaleSheetLayoutView="115" workbookViewId="0">
      <selection activeCell="B27" sqref="B27:C27"/>
    </sheetView>
  </sheetViews>
  <sheetFormatPr defaultRowHeight="15" x14ac:dyDescent="0.25"/>
  <cols>
    <col min="1" max="1" width="7.7109375" style="7" customWidth="1"/>
    <col min="2" max="2" width="43.5703125" style="2" customWidth="1"/>
    <col min="3" max="3" width="10.7109375" style="2" customWidth="1"/>
    <col min="4" max="4" width="8.7109375" style="2" customWidth="1"/>
    <col min="5" max="6" width="18.7109375" style="2" customWidth="1"/>
    <col min="7" max="16384" width="9.140625" style="2"/>
  </cols>
  <sheetData>
    <row r="1" spans="1:6" s="3" customFormat="1" x14ac:dyDescent="0.25">
      <c r="A1" s="6"/>
    </row>
    <row r="2" spans="1:6" s="3" customFormat="1" ht="20.100000000000001" customHeight="1" x14ac:dyDescent="0.25">
      <c r="A2" s="112" t="s">
        <v>46</v>
      </c>
      <c r="B2" s="112"/>
      <c r="C2" s="112"/>
      <c r="D2" s="112"/>
      <c r="E2" s="112"/>
      <c r="F2" s="112"/>
    </row>
    <row r="3" spans="1:6" ht="15.75" thickBot="1" x14ac:dyDescent="0.3"/>
    <row r="4" spans="1:6" ht="16.5" thickTop="1" thickBot="1" x14ac:dyDescent="0.3">
      <c r="A4" s="41" t="s">
        <v>35</v>
      </c>
      <c r="B4" s="42" t="s">
        <v>36</v>
      </c>
      <c r="C4" s="42" t="s">
        <v>37</v>
      </c>
      <c r="D4" s="42" t="s">
        <v>38</v>
      </c>
      <c r="E4" s="42" t="s">
        <v>39</v>
      </c>
      <c r="F4" s="43" t="s">
        <v>40</v>
      </c>
    </row>
    <row r="5" spans="1:6" ht="15.75" thickTop="1" x14ac:dyDescent="0.25">
      <c r="A5" s="44" t="s">
        <v>47</v>
      </c>
      <c r="B5" s="129" t="s">
        <v>69</v>
      </c>
      <c r="C5" s="129"/>
      <c r="D5" s="8"/>
      <c r="E5" s="9"/>
      <c r="F5" s="45"/>
    </row>
    <row r="6" spans="1:6" x14ac:dyDescent="0.25">
      <c r="A6" s="46" t="s">
        <v>48</v>
      </c>
      <c r="B6" s="10" t="s">
        <v>76</v>
      </c>
      <c r="C6" s="11"/>
      <c r="D6" s="11"/>
      <c r="E6" s="12"/>
      <c r="F6" s="47"/>
    </row>
    <row r="7" spans="1:6" x14ac:dyDescent="0.25">
      <c r="A7" s="48" t="s">
        <v>49</v>
      </c>
      <c r="B7" s="20" t="s">
        <v>70</v>
      </c>
      <c r="C7" s="21"/>
      <c r="D7" s="21"/>
      <c r="E7" s="23"/>
      <c r="F7" s="49"/>
    </row>
    <row r="8" spans="1:6" x14ac:dyDescent="0.25">
      <c r="A8" s="48"/>
      <c r="B8" s="22" t="s">
        <v>71</v>
      </c>
      <c r="C8" s="21" t="s">
        <v>1</v>
      </c>
      <c r="D8" s="21">
        <v>6</v>
      </c>
      <c r="E8" s="50">
        <v>0</v>
      </c>
      <c r="F8" s="51">
        <f>ROUND(D8*E8,2)</f>
        <v>0</v>
      </c>
    </row>
    <row r="9" spans="1:6" x14ac:dyDescent="0.25">
      <c r="A9" s="48"/>
      <c r="B9" s="22" t="s">
        <v>77</v>
      </c>
      <c r="C9" s="21" t="s">
        <v>1</v>
      </c>
      <c r="D9" s="21">
        <v>12</v>
      </c>
      <c r="E9" s="27">
        <v>0</v>
      </c>
      <c r="F9" s="51">
        <f t="shared" ref="F9:F15" si="0">ROUND(D9*E9,2)</f>
        <v>0</v>
      </c>
    </row>
    <row r="10" spans="1:6" x14ac:dyDescent="0.25">
      <c r="A10" s="48"/>
      <c r="B10" s="22" t="s">
        <v>78</v>
      </c>
      <c r="C10" s="21" t="s">
        <v>2</v>
      </c>
      <c r="D10" s="21">
        <v>6</v>
      </c>
      <c r="E10" s="27">
        <v>0</v>
      </c>
      <c r="F10" s="51">
        <f t="shared" si="0"/>
        <v>0</v>
      </c>
    </row>
    <row r="11" spans="1:6" x14ac:dyDescent="0.25">
      <c r="A11" s="48"/>
      <c r="B11" s="22" t="s">
        <v>3</v>
      </c>
      <c r="C11" s="21" t="s">
        <v>2</v>
      </c>
      <c r="D11" s="21">
        <v>1</v>
      </c>
      <c r="E11" s="27">
        <v>0</v>
      </c>
      <c r="F11" s="51">
        <f t="shared" si="0"/>
        <v>0</v>
      </c>
    </row>
    <row r="12" spans="1:6" x14ac:dyDescent="0.25">
      <c r="A12" s="48" t="s">
        <v>50</v>
      </c>
      <c r="B12" s="20" t="s">
        <v>72</v>
      </c>
      <c r="C12" s="21"/>
      <c r="D12" s="21"/>
      <c r="E12" s="23"/>
      <c r="F12" s="49"/>
    </row>
    <row r="13" spans="1:6" ht="25.5" x14ac:dyDescent="0.25">
      <c r="A13" s="48"/>
      <c r="B13" s="22" t="s">
        <v>73</v>
      </c>
      <c r="C13" s="21" t="s">
        <v>1</v>
      </c>
      <c r="D13" s="21">
        <v>6</v>
      </c>
      <c r="E13" s="50">
        <v>0</v>
      </c>
      <c r="F13" s="51">
        <f t="shared" si="0"/>
        <v>0</v>
      </c>
    </row>
    <row r="14" spans="1:6" ht="25.5" x14ac:dyDescent="0.25">
      <c r="A14" s="48"/>
      <c r="B14" s="22" t="s">
        <v>74</v>
      </c>
      <c r="C14" s="21" t="s">
        <v>2</v>
      </c>
      <c r="D14" s="21">
        <v>1</v>
      </c>
      <c r="E14" s="27">
        <v>0</v>
      </c>
      <c r="F14" s="51">
        <f t="shared" si="0"/>
        <v>0</v>
      </c>
    </row>
    <row r="15" spans="1:6" ht="26.25" thickBot="1" x14ac:dyDescent="0.3">
      <c r="A15" s="48"/>
      <c r="B15" s="22" t="s">
        <v>25</v>
      </c>
      <c r="C15" s="21" t="s">
        <v>2</v>
      </c>
      <c r="D15" s="21">
        <v>1</v>
      </c>
      <c r="E15" s="50">
        <v>0</v>
      </c>
      <c r="F15" s="51">
        <f t="shared" si="0"/>
        <v>0</v>
      </c>
    </row>
    <row r="16" spans="1:6" ht="16.5" thickTop="1" thickBot="1" x14ac:dyDescent="0.3">
      <c r="A16" s="69"/>
      <c r="B16" s="70" t="s">
        <v>75</v>
      </c>
      <c r="C16" s="71"/>
      <c r="D16" s="71"/>
      <c r="E16" s="72" t="s">
        <v>41</v>
      </c>
      <c r="F16" s="28">
        <f ca="1">SUM(F8:F223)</f>
        <v>0</v>
      </c>
    </row>
    <row r="17" spans="1:6" ht="15.75" thickTop="1" x14ac:dyDescent="0.25">
      <c r="A17" s="64" t="s">
        <v>51</v>
      </c>
      <c r="B17" s="65" t="s">
        <v>80</v>
      </c>
      <c r="C17" s="66"/>
      <c r="D17" s="66"/>
      <c r="E17" s="67"/>
      <c r="F17" s="68"/>
    </row>
    <row r="18" spans="1:6" x14ac:dyDescent="0.25">
      <c r="A18" s="48" t="s">
        <v>52</v>
      </c>
      <c r="B18" s="20" t="s">
        <v>83</v>
      </c>
      <c r="C18" s="21"/>
      <c r="D18" s="21"/>
      <c r="E18" s="24"/>
      <c r="F18" s="52">
        <f t="shared" ref="F18" si="1">D18*E18</f>
        <v>0</v>
      </c>
    </row>
    <row r="19" spans="1:6" ht="25.5" x14ac:dyDescent="0.25">
      <c r="A19" s="48"/>
      <c r="B19" s="22" t="s">
        <v>205</v>
      </c>
      <c r="C19" s="21" t="s">
        <v>2</v>
      </c>
      <c r="D19" s="21">
        <v>1</v>
      </c>
      <c r="E19" s="27">
        <v>0</v>
      </c>
      <c r="F19" s="51">
        <f t="shared" ref="F19" si="2">ROUND(D19*E19,2)</f>
        <v>0</v>
      </c>
    </row>
    <row r="20" spans="1:6" ht="26.25" thickBot="1" x14ac:dyDescent="0.3">
      <c r="A20" s="48"/>
      <c r="B20" s="22" t="s">
        <v>25</v>
      </c>
      <c r="C20" s="21" t="s">
        <v>2</v>
      </c>
      <c r="D20" s="21">
        <v>1</v>
      </c>
      <c r="E20" s="27">
        <v>0</v>
      </c>
      <c r="F20" s="51">
        <f t="shared" ref="F20" si="3">ROUND(D20*E20,2)</f>
        <v>0</v>
      </c>
    </row>
    <row r="21" spans="1:6" ht="16.5" thickTop="1" thickBot="1" x14ac:dyDescent="0.3">
      <c r="A21" s="69"/>
      <c r="B21" s="70" t="s">
        <v>84</v>
      </c>
      <c r="C21" s="71"/>
      <c r="D21" s="71"/>
      <c r="E21" s="72" t="s">
        <v>41</v>
      </c>
      <c r="F21" s="28">
        <f>SUM(F18:F20)</f>
        <v>0</v>
      </c>
    </row>
    <row r="22" spans="1:6" ht="15.75" thickTop="1" x14ac:dyDescent="0.25">
      <c r="A22" s="64" t="s">
        <v>87</v>
      </c>
      <c r="B22" s="65" t="s">
        <v>85</v>
      </c>
      <c r="C22" s="66"/>
      <c r="D22" s="66"/>
      <c r="E22" s="67"/>
      <c r="F22" s="68"/>
    </row>
    <row r="23" spans="1:6" x14ac:dyDescent="0.25">
      <c r="A23" s="48" t="s">
        <v>88</v>
      </c>
      <c r="B23" s="20" t="s">
        <v>89</v>
      </c>
      <c r="C23" s="21"/>
      <c r="D23" s="21"/>
      <c r="E23" s="24"/>
      <c r="F23" s="52"/>
    </row>
    <row r="24" spans="1:6" ht="25.5" x14ac:dyDescent="0.25">
      <c r="A24" s="48"/>
      <c r="B24" s="22" t="s">
        <v>90</v>
      </c>
      <c r="C24" s="21" t="s">
        <v>2</v>
      </c>
      <c r="D24" s="21">
        <v>1</v>
      </c>
      <c r="E24" s="27">
        <v>0</v>
      </c>
      <c r="F24" s="51">
        <f t="shared" ref="F24" si="4">ROUND(D24*E24,2)</f>
        <v>0</v>
      </c>
    </row>
    <row r="25" spans="1:6" ht="25.5" x14ac:dyDescent="0.25">
      <c r="A25" s="48" t="s">
        <v>91</v>
      </c>
      <c r="B25" s="20" t="s">
        <v>93</v>
      </c>
      <c r="C25" s="21"/>
      <c r="D25" s="21"/>
      <c r="E25" s="24"/>
      <c r="F25" s="52"/>
    </row>
    <row r="26" spans="1:6" x14ac:dyDescent="0.25">
      <c r="A26" s="48"/>
      <c r="B26" s="22" t="s">
        <v>94</v>
      </c>
      <c r="C26" s="21" t="s">
        <v>2</v>
      </c>
      <c r="D26" s="21">
        <v>1</v>
      </c>
      <c r="E26" s="27">
        <v>0</v>
      </c>
      <c r="F26" s="51">
        <f t="shared" ref="F26:F27" si="5">ROUND(D26*E26,2)</f>
        <v>0</v>
      </c>
    </row>
    <row r="27" spans="1:6" ht="25.5" x14ac:dyDescent="0.25">
      <c r="A27" s="48" t="s">
        <v>95</v>
      </c>
      <c r="B27" s="20" t="s">
        <v>263</v>
      </c>
      <c r="C27" s="21" t="s">
        <v>2</v>
      </c>
      <c r="D27" s="21">
        <v>1</v>
      </c>
      <c r="E27" s="27">
        <v>0</v>
      </c>
      <c r="F27" s="51">
        <f t="shared" si="5"/>
        <v>0</v>
      </c>
    </row>
    <row r="28" spans="1:6" ht="38.25" x14ac:dyDescent="0.25">
      <c r="A28" s="48" t="s">
        <v>96</v>
      </c>
      <c r="B28" s="20" t="s">
        <v>111</v>
      </c>
      <c r="C28" s="21" t="s">
        <v>2</v>
      </c>
      <c r="D28" s="21">
        <v>1</v>
      </c>
      <c r="E28" s="27">
        <v>0</v>
      </c>
      <c r="F28" s="51">
        <f t="shared" ref="F28" si="6">ROUND(D28*E28,2)</f>
        <v>0</v>
      </c>
    </row>
    <row r="29" spans="1:6" x14ac:dyDescent="0.25">
      <c r="A29" s="48" t="s">
        <v>97</v>
      </c>
      <c r="B29" s="20" t="s">
        <v>86</v>
      </c>
      <c r="C29" s="21"/>
      <c r="D29" s="21"/>
      <c r="E29" s="24"/>
      <c r="F29" s="52"/>
    </row>
    <row r="30" spans="1:6" ht="25.5" x14ac:dyDescent="0.25">
      <c r="A30" s="48"/>
      <c r="B30" s="22" t="s">
        <v>205</v>
      </c>
      <c r="C30" s="21" t="s">
        <v>2</v>
      </c>
      <c r="D30" s="21">
        <v>1</v>
      </c>
      <c r="E30" s="27">
        <v>0</v>
      </c>
      <c r="F30" s="51">
        <f t="shared" ref="F30" si="7">ROUND(D30*E30,2)</f>
        <v>0</v>
      </c>
    </row>
    <row r="31" spans="1:6" ht="26.25" thickBot="1" x14ac:dyDescent="0.3">
      <c r="A31" s="48"/>
      <c r="B31" s="22" t="s">
        <v>25</v>
      </c>
      <c r="C31" s="21" t="s">
        <v>2</v>
      </c>
      <c r="D31" s="21">
        <v>1</v>
      </c>
      <c r="E31" s="27">
        <v>0</v>
      </c>
      <c r="F31" s="51">
        <f t="shared" ref="F31" si="8">ROUND(D31*E31,2)</f>
        <v>0</v>
      </c>
    </row>
    <row r="32" spans="1:6" ht="16.5" thickTop="1" thickBot="1" x14ac:dyDescent="0.3">
      <c r="A32" s="69"/>
      <c r="B32" s="70" t="s">
        <v>98</v>
      </c>
      <c r="C32" s="71"/>
      <c r="D32" s="71"/>
      <c r="E32" s="72" t="s">
        <v>41</v>
      </c>
      <c r="F32" s="28">
        <f>SUM(F24:F31)</f>
        <v>0</v>
      </c>
    </row>
    <row r="33" spans="1:6" ht="15.75" thickTop="1" x14ac:dyDescent="0.25">
      <c r="A33" s="64" t="s">
        <v>100</v>
      </c>
      <c r="B33" s="65" t="s">
        <v>99</v>
      </c>
      <c r="C33" s="66"/>
      <c r="D33" s="66"/>
      <c r="E33" s="67"/>
      <c r="F33" s="68"/>
    </row>
    <row r="34" spans="1:6" x14ac:dyDescent="0.25">
      <c r="A34" s="48" t="s">
        <v>102</v>
      </c>
      <c r="B34" s="20" t="s">
        <v>101</v>
      </c>
      <c r="C34" s="21"/>
      <c r="D34" s="21"/>
      <c r="E34" s="24"/>
      <c r="F34" s="52"/>
    </row>
    <row r="35" spans="1:6" ht="25.5" x14ac:dyDescent="0.25">
      <c r="A35" s="48"/>
      <c r="B35" s="22" t="s">
        <v>107</v>
      </c>
      <c r="C35" s="21" t="s">
        <v>2</v>
      </c>
      <c r="D35" s="21">
        <v>1</v>
      </c>
      <c r="E35" s="27">
        <v>0</v>
      </c>
      <c r="F35" s="51">
        <f t="shared" ref="F35" si="9">ROUND(D35*E35,2)</f>
        <v>0</v>
      </c>
    </row>
    <row r="36" spans="1:6" ht="25.5" x14ac:dyDescent="0.25">
      <c r="A36" s="48" t="s">
        <v>103</v>
      </c>
      <c r="B36" s="20" t="s">
        <v>93</v>
      </c>
      <c r="C36" s="21"/>
      <c r="D36" s="21"/>
      <c r="E36" s="24"/>
      <c r="F36" s="52"/>
    </row>
    <row r="37" spans="1:6" x14ac:dyDescent="0.25">
      <c r="A37" s="48"/>
      <c r="B37" s="22" t="s">
        <v>94</v>
      </c>
      <c r="C37" s="21" t="s">
        <v>2</v>
      </c>
      <c r="D37" s="21">
        <v>1</v>
      </c>
      <c r="E37" s="27">
        <v>0</v>
      </c>
      <c r="F37" s="51">
        <f t="shared" ref="F37:F38" si="10">ROUND(D37*E37,2)</f>
        <v>0</v>
      </c>
    </row>
    <row r="38" spans="1:6" ht="25.5" x14ac:dyDescent="0.25">
      <c r="A38" s="48" t="s">
        <v>104</v>
      </c>
      <c r="B38" s="20" t="s">
        <v>263</v>
      </c>
      <c r="C38" s="21" t="s">
        <v>2</v>
      </c>
      <c r="D38" s="21">
        <v>1</v>
      </c>
      <c r="E38" s="27">
        <v>0</v>
      </c>
      <c r="F38" s="51">
        <f t="shared" si="10"/>
        <v>0</v>
      </c>
    </row>
    <row r="39" spans="1:6" ht="38.25" x14ac:dyDescent="0.25">
      <c r="A39" s="48" t="s">
        <v>105</v>
      </c>
      <c r="B39" s="20" t="s">
        <v>111</v>
      </c>
      <c r="C39" s="21" t="s">
        <v>2</v>
      </c>
      <c r="D39" s="21">
        <v>1</v>
      </c>
      <c r="E39" s="27">
        <v>0</v>
      </c>
      <c r="F39" s="51">
        <f t="shared" ref="F39" si="11">ROUND(D39*E39,2)</f>
        <v>0</v>
      </c>
    </row>
    <row r="40" spans="1:6" x14ac:dyDescent="0.25">
      <c r="A40" s="48" t="s">
        <v>106</v>
      </c>
      <c r="B40" s="20" t="s">
        <v>108</v>
      </c>
      <c r="C40" s="21"/>
      <c r="D40" s="21"/>
      <c r="E40" s="24"/>
      <c r="F40" s="52">
        <f t="shared" ref="F40" si="12">D40*E40</f>
        <v>0</v>
      </c>
    </row>
    <row r="41" spans="1:6" ht="25.5" x14ac:dyDescent="0.25">
      <c r="A41" s="48"/>
      <c r="B41" s="22" t="s">
        <v>205</v>
      </c>
      <c r="C41" s="21" t="s">
        <v>2</v>
      </c>
      <c r="D41" s="21">
        <v>1</v>
      </c>
      <c r="E41" s="27">
        <v>0</v>
      </c>
      <c r="F41" s="51">
        <f t="shared" ref="F41" si="13">ROUND(D41*E41,2)</f>
        <v>0</v>
      </c>
    </row>
    <row r="42" spans="1:6" ht="26.25" thickBot="1" x14ac:dyDescent="0.3">
      <c r="A42" s="48"/>
      <c r="B42" s="22" t="s">
        <v>25</v>
      </c>
      <c r="C42" s="21" t="s">
        <v>2</v>
      </c>
      <c r="D42" s="21">
        <v>1</v>
      </c>
      <c r="E42" s="27">
        <v>0</v>
      </c>
      <c r="F42" s="51">
        <f t="shared" ref="F42" si="14">ROUND(D42*E42,2)</f>
        <v>0</v>
      </c>
    </row>
    <row r="43" spans="1:6" ht="16.5" thickTop="1" thickBot="1" x14ac:dyDescent="0.3">
      <c r="A43" s="69"/>
      <c r="B43" s="70" t="s">
        <v>109</v>
      </c>
      <c r="C43" s="71"/>
      <c r="D43" s="71"/>
      <c r="E43" s="72" t="s">
        <v>41</v>
      </c>
      <c r="F43" s="28">
        <f>SUM(F35:F42)</f>
        <v>0</v>
      </c>
    </row>
    <row r="44" spans="1:6" ht="16.5" thickTop="1" thickBot="1" x14ac:dyDescent="0.3">
      <c r="A44" s="69"/>
      <c r="B44" s="70" t="s">
        <v>280</v>
      </c>
      <c r="C44" s="71"/>
      <c r="D44" s="71"/>
      <c r="E44" s="72" t="s">
        <v>41</v>
      </c>
      <c r="F44" s="28">
        <f ca="1">F16+F21+F32+F43</f>
        <v>0</v>
      </c>
    </row>
    <row r="45" spans="1:6" ht="15.75" thickTop="1" x14ac:dyDescent="0.25">
      <c r="A45" s="53" t="s">
        <v>53</v>
      </c>
      <c r="B45" s="130" t="s">
        <v>68</v>
      </c>
      <c r="C45" s="130"/>
      <c r="D45" s="16"/>
      <c r="E45" s="17"/>
      <c r="F45" s="54"/>
    </row>
    <row r="46" spans="1:6" x14ac:dyDescent="0.25">
      <c r="A46" s="48" t="s">
        <v>54</v>
      </c>
      <c r="B46" s="20" t="s">
        <v>110</v>
      </c>
      <c r="C46" s="21"/>
      <c r="D46" s="21"/>
      <c r="E46" s="24"/>
      <c r="F46" s="52"/>
    </row>
    <row r="47" spans="1:6" x14ac:dyDescent="0.25">
      <c r="A47" s="48"/>
      <c r="B47" s="22" t="s">
        <v>121</v>
      </c>
      <c r="C47" s="21" t="s">
        <v>2</v>
      </c>
      <c r="D47" s="21">
        <v>1</v>
      </c>
      <c r="E47" s="27">
        <v>0</v>
      </c>
      <c r="F47" s="51">
        <f t="shared" ref="F47:F48" si="15">ROUND(D47*E47,2)</f>
        <v>0</v>
      </c>
    </row>
    <row r="48" spans="1:6" ht="25.5" x14ac:dyDescent="0.25">
      <c r="A48" s="48" t="s">
        <v>55</v>
      </c>
      <c r="B48" s="20" t="s">
        <v>264</v>
      </c>
      <c r="C48" s="21" t="s">
        <v>2</v>
      </c>
      <c r="D48" s="21">
        <v>1</v>
      </c>
      <c r="E48" s="27">
        <v>0</v>
      </c>
      <c r="F48" s="51">
        <f t="shared" si="15"/>
        <v>0</v>
      </c>
    </row>
    <row r="49" spans="1:6" ht="38.25" x14ac:dyDescent="0.25">
      <c r="A49" s="48" t="s">
        <v>56</v>
      </c>
      <c r="B49" s="20" t="s">
        <v>112</v>
      </c>
      <c r="C49" s="21" t="s">
        <v>2</v>
      </c>
      <c r="D49" s="21">
        <v>1</v>
      </c>
      <c r="E49" s="27">
        <v>0</v>
      </c>
      <c r="F49" s="51">
        <f t="shared" ref="F49:F51" si="16">ROUND(D49*E49,2)</f>
        <v>0</v>
      </c>
    </row>
    <row r="50" spans="1:6" ht="25.5" x14ac:dyDescent="0.25">
      <c r="A50" s="48" t="s">
        <v>57</v>
      </c>
      <c r="B50" s="20" t="s">
        <v>113</v>
      </c>
      <c r="C50" s="21" t="s">
        <v>2</v>
      </c>
      <c r="D50" s="21">
        <v>1</v>
      </c>
      <c r="E50" s="27">
        <v>0</v>
      </c>
      <c r="F50" s="51">
        <f t="shared" ref="F50" si="17">ROUND(D50*E50,2)</f>
        <v>0</v>
      </c>
    </row>
    <row r="51" spans="1:6" x14ac:dyDescent="0.25">
      <c r="A51" s="48" t="s">
        <v>114</v>
      </c>
      <c r="B51" s="20" t="s">
        <v>28</v>
      </c>
      <c r="C51" s="21" t="s">
        <v>2</v>
      </c>
      <c r="D51" s="21">
        <v>1</v>
      </c>
      <c r="E51" s="27">
        <v>0</v>
      </c>
      <c r="F51" s="51">
        <f t="shared" si="16"/>
        <v>0</v>
      </c>
    </row>
    <row r="52" spans="1:6" x14ac:dyDescent="0.25">
      <c r="A52" s="48" t="s">
        <v>115</v>
      </c>
      <c r="B52" s="20" t="s">
        <v>116</v>
      </c>
      <c r="C52" s="21"/>
      <c r="D52" s="21"/>
      <c r="E52" s="24"/>
      <c r="F52" s="52">
        <f t="shared" ref="F52" si="18">D52*E52</f>
        <v>0</v>
      </c>
    </row>
    <row r="53" spans="1:6" x14ac:dyDescent="0.25">
      <c r="A53" s="48"/>
      <c r="B53" s="22" t="s">
        <v>117</v>
      </c>
      <c r="C53" s="21" t="s">
        <v>2</v>
      </c>
      <c r="D53" s="21">
        <v>1</v>
      </c>
      <c r="E53" s="27">
        <v>0</v>
      </c>
      <c r="F53" s="51">
        <f t="shared" ref="F53:F54" si="19">ROUND(D53*E53,2)</f>
        <v>0</v>
      </c>
    </row>
    <row r="54" spans="1:6" ht="26.25" thickBot="1" x14ac:dyDescent="0.3">
      <c r="A54" s="48"/>
      <c r="B54" s="22" t="s">
        <v>25</v>
      </c>
      <c r="C54" s="21" t="s">
        <v>2</v>
      </c>
      <c r="D54" s="21">
        <v>1</v>
      </c>
      <c r="E54" s="27">
        <v>0</v>
      </c>
      <c r="F54" s="51">
        <f t="shared" si="19"/>
        <v>0</v>
      </c>
    </row>
    <row r="55" spans="1:6" ht="16.5" thickTop="1" thickBot="1" x14ac:dyDescent="0.3">
      <c r="A55" s="69"/>
      <c r="B55" s="70" t="s">
        <v>118</v>
      </c>
      <c r="C55" s="71"/>
      <c r="D55" s="71"/>
      <c r="E55" s="72" t="s">
        <v>41</v>
      </c>
      <c r="F55" s="28">
        <f>SUM(F47:F54)</f>
        <v>0</v>
      </c>
    </row>
    <row r="56" spans="1:6" ht="15.75" thickTop="1" x14ac:dyDescent="0.25">
      <c r="A56" s="77" t="s">
        <v>58</v>
      </c>
      <c r="B56" s="135" t="s">
        <v>119</v>
      </c>
      <c r="C56" s="135"/>
      <c r="D56" s="100"/>
      <c r="E56" s="101"/>
      <c r="F56" s="102"/>
    </row>
    <row r="57" spans="1:6" x14ac:dyDescent="0.25">
      <c r="A57" s="48" t="s">
        <v>59</v>
      </c>
      <c r="B57" s="20" t="s">
        <v>120</v>
      </c>
      <c r="C57" s="21"/>
      <c r="D57" s="21"/>
      <c r="E57" s="24"/>
      <c r="F57" s="52"/>
    </row>
    <row r="58" spans="1:6" x14ac:dyDescent="0.25">
      <c r="A58" s="48"/>
      <c r="B58" s="22" t="s">
        <v>121</v>
      </c>
      <c r="C58" s="21" t="s">
        <v>2</v>
      </c>
      <c r="D58" s="21">
        <v>1</v>
      </c>
      <c r="E58" s="27">
        <v>0</v>
      </c>
      <c r="F58" s="51">
        <f t="shared" ref="F58:F62" si="20">ROUND(D58*E58,2)</f>
        <v>0</v>
      </c>
    </row>
    <row r="59" spans="1:6" ht="38.25" x14ac:dyDescent="0.25">
      <c r="A59" s="48" t="s">
        <v>60</v>
      </c>
      <c r="B59" s="20" t="s">
        <v>265</v>
      </c>
      <c r="C59" s="21" t="s">
        <v>2</v>
      </c>
      <c r="D59" s="21">
        <v>1</v>
      </c>
      <c r="E59" s="27">
        <v>0</v>
      </c>
      <c r="F59" s="51">
        <f t="shared" si="20"/>
        <v>0</v>
      </c>
    </row>
    <row r="60" spans="1:6" ht="38.25" x14ac:dyDescent="0.25">
      <c r="A60" s="48" t="s">
        <v>123</v>
      </c>
      <c r="B60" s="20" t="s">
        <v>112</v>
      </c>
      <c r="C60" s="21" t="s">
        <v>2</v>
      </c>
      <c r="D60" s="21">
        <v>1</v>
      </c>
      <c r="E60" s="27">
        <v>0</v>
      </c>
      <c r="F60" s="51">
        <f t="shared" si="20"/>
        <v>0</v>
      </c>
    </row>
    <row r="61" spans="1:6" ht="25.5" x14ac:dyDescent="0.25">
      <c r="A61" s="48" t="s">
        <v>124</v>
      </c>
      <c r="B61" s="20" t="s">
        <v>113</v>
      </c>
      <c r="C61" s="21" t="s">
        <v>2</v>
      </c>
      <c r="D61" s="21">
        <v>1</v>
      </c>
      <c r="E61" s="27">
        <v>0</v>
      </c>
      <c r="F61" s="51">
        <f t="shared" si="20"/>
        <v>0</v>
      </c>
    </row>
    <row r="62" spans="1:6" x14ac:dyDescent="0.25">
      <c r="A62" s="48" t="s">
        <v>125</v>
      </c>
      <c r="B62" s="20" t="s">
        <v>28</v>
      </c>
      <c r="C62" s="21" t="s">
        <v>2</v>
      </c>
      <c r="D62" s="21">
        <v>1</v>
      </c>
      <c r="E62" s="27">
        <v>0</v>
      </c>
      <c r="F62" s="51">
        <f t="shared" si="20"/>
        <v>0</v>
      </c>
    </row>
    <row r="63" spans="1:6" x14ac:dyDescent="0.25">
      <c r="A63" s="48" t="s">
        <v>126</v>
      </c>
      <c r="B63" s="20" t="s">
        <v>116</v>
      </c>
      <c r="C63" s="21"/>
      <c r="D63" s="21"/>
      <c r="E63" s="24"/>
      <c r="F63" s="52">
        <f t="shared" ref="F63" si="21">D63*E63</f>
        <v>0</v>
      </c>
    </row>
    <row r="64" spans="1:6" x14ac:dyDescent="0.25">
      <c r="A64" s="48"/>
      <c r="B64" s="22" t="s">
        <v>117</v>
      </c>
      <c r="C64" s="21" t="s">
        <v>2</v>
      </c>
      <c r="D64" s="21">
        <v>1</v>
      </c>
      <c r="E64" s="27">
        <v>0</v>
      </c>
      <c r="F64" s="51">
        <f t="shared" ref="F64:F65" si="22">ROUND(D64*E64,2)</f>
        <v>0</v>
      </c>
    </row>
    <row r="65" spans="1:6" ht="26.25" thickBot="1" x14ac:dyDescent="0.3">
      <c r="A65" s="48"/>
      <c r="B65" s="22" t="s">
        <v>25</v>
      </c>
      <c r="C65" s="21" t="s">
        <v>2</v>
      </c>
      <c r="D65" s="21">
        <v>1</v>
      </c>
      <c r="E65" s="27">
        <v>0</v>
      </c>
      <c r="F65" s="51">
        <f t="shared" si="22"/>
        <v>0</v>
      </c>
    </row>
    <row r="66" spans="1:6" ht="16.5" thickTop="1" thickBot="1" x14ac:dyDescent="0.3">
      <c r="A66" s="69"/>
      <c r="B66" s="70" t="s">
        <v>122</v>
      </c>
      <c r="C66" s="71"/>
      <c r="D66" s="71"/>
      <c r="E66" s="72" t="s">
        <v>41</v>
      </c>
      <c r="F66" s="28">
        <f>SUM(F58:F65)</f>
        <v>0</v>
      </c>
    </row>
    <row r="67" spans="1:6" ht="15.75" thickTop="1" x14ac:dyDescent="0.25">
      <c r="A67" s="53" t="s">
        <v>61</v>
      </c>
      <c r="B67" s="130" t="s">
        <v>128</v>
      </c>
      <c r="C67" s="130"/>
      <c r="D67" s="16"/>
      <c r="E67" s="17"/>
      <c r="F67" s="54"/>
    </row>
    <row r="68" spans="1:6" x14ac:dyDescent="0.25">
      <c r="A68" s="48" t="s">
        <v>62</v>
      </c>
      <c r="B68" s="20" t="s">
        <v>129</v>
      </c>
      <c r="C68" s="21"/>
      <c r="D68" s="21"/>
      <c r="E68" s="24"/>
      <c r="F68" s="52"/>
    </row>
    <row r="69" spans="1:6" x14ac:dyDescent="0.25">
      <c r="A69" s="48"/>
      <c r="B69" s="22" t="s">
        <v>130</v>
      </c>
      <c r="C69" s="21" t="s">
        <v>2</v>
      </c>
      <c r="D69" s="21">
        <v>1</v>
      </c>
      <c r="E69" s="27">
        <v>0</v>
      </c>
      <c r="F69" s="51">
        <f t="shared" ref="F69:F73" si="23">ROUND(D69*E69,2)</f>
        <v>0</v>
      </c>
    </row>
    <row r="70" spans="1:6" ht="38.25" x14ac:dyDescent="0.25">
      <c r="A70" s="48" t="s">
        <v>127</v>
      </c>
      <c r="B70" s="20" t="s">
        <v>266</v>
      </c>
      <c r="C70" s="21" t="s">
        <v>2</v>
      </c>
      <c r="D70" s="21">
        <v>1</v>
      </c>
      <c r="E70" s="27">
        <v>0</v>
      </c>
      <c r="F70" s="51">
        <f t="shared" si="23"/>
        <v>0</v>
      </c>
    </row>
    <row r="71" spans="1:6" ht="38.25" x14ac:dyDescent="0.25">
      <c r="A71" s="48" t="s">
        <v>133</v>
      </c>
      <c r="B71" s="20" t="s">
        <v>267</v>
      </c>
      <c r="C71" s="21" t="s">
        <v>2</v>
      </c>
      <c r="D71" s="21">
        <v>1</v>
      </c>
      <c r="E71" s="27">
        <v>0</v>
      </c>
      <c r="F71" s="51">
        <f t="shared" si="23"/>
        <v>0</v>
      </c>
    </row>
    <row r="72" spans="1:6" ht="25.5" x14ac:dyDescent="0.25">
      <c r="A72" s="48" t="s">
        <v>134</v>
      </c>
      <c r="B72" s="20" t="s">
        <v>131</v>
      </c>
      <c r="C72" s="21" t="s">
        <v>2</v>
      </c>
      <c r="D72" s="21">
        <v>1</v>
      </c>
      <c r="E72" s="27">
        <v>0</v>
      </c>
      <c r="F72" s="51">
        <f t="shared" si="23"/>
        <v>0</v>
      </c>
    </row>
    <row r="73" spans="1:6" x14ac:dyDescent="0.25">
      <c r="A73" s="48" t="s">
        <v>135</v>
      </c>
      <c r="B73" s="20" t="s">
        <v>28</v>
      </c>
      <c r="C73" s="21" t="s">
        <v>2</v>
      </c>
      <c r="D73" s="21">
        <v>1</v>
      </c>
      <c r="E73" s="27">
        <v>0</v>
      </c>
      <c r="F73" s="51">
        <f t="shared" si="23"/>
        <v>0</v>
      </c>
    </row>
    <row r="74" spans="1:6" x14ac:dyDescent="0.25">
      <c r="A74" s="48" t="s">
        <v>136</v>
      </c>
      <c r="B74" s="20" t="s">
        <v>116</v>
      </c>
      <c r="C74" s="21"/>
      <c r="D74" s="21"/>
      <c r="E74" s="24"/>
      <c r="F74" s="52">
        <f t="shared" ref="F74" si="24">D74*E74</f>
        <v>0</v>
      </c>
    </row>
    <row r="75" spans="1:6" x14ac:dyDescent="0.25">
      <c r="A75" s="48"/>
      <c r="B75" s="22" t="s">
        <v>117</v>
      </c>
      <c r="C75" s="21" t="s">
        <v>2</v>
      </c>
      <c r="D75" s="21">
        <v>1</v>
      </c>
      <c r="E75" s="27">
        <v>0</v>
      </c>
      <c r="F75" s="51">
        <f t="shared" ref="F75:F76" si="25">ROUND(D75*E75,2)</f>
        <v>0</v>
      </c>
    </row>
    <row r="76" spans="1:6" ht="26.25" thickBot="1" x14ac:dyDescent="0.3">
      <c r="A76" s="48"/>
      <c r="B76" s="22" t="s">
        <v>25</v>
      </c>
      <c r="C76" s="21" t="s">
        <v>2</v>
      </c>
      <c r="D76" s="21">
        <v>1</v>
      </c>
      <c r="E76" s="27">
        <v>0</v>
      </c>
      <c r="F76" s="51">
        <f t="shared" si="25"/>
        <v>0</v>
      </c>
    </row>
    <row r="77" spans="1:6" ht="16.5" thickTop="1" thickBot="1" x14ac:dyDescent="0.3">
      <c r="A77" s="69"/>
      <c r="B77" s="70" t="s">
        <v>132</v>
      </c>
      <c r="C77" s="71"/>
      <c r="D77" s="71"/>
      <c r="E77" s="72" t="s">
        <v>41</v>
      </c>
      <c r="F77" s="28">
        <f>SUM(F69:F76)</f>
        <v>0</v>
      </c>
    </row>
    <row r="78" spans="1:6" ht="15.75" thickTop="1" x14ac:dyDescent="0.25">
      <c r="A78" s="97" t="s">
        <v>63</v>
      </c>
      <c r="B78" s="136" t="s">
        <v>137</v>
      </c>
      <c r="C78" s="136"/>
      <c r="D78" s="103"/>
      <c r="E78" s="104"/>
      <c r="F78" s="105"/>
    </row>
    <row r="79" spans="1:6" x14ac:dyDescent="0.25">
      <c r="A79" s="48" t="s">
        <v>64</v>
      </c>
      <c r="B79" s="20" t="s">
        <v>142</v>
      </c>
      <c r="C79" s="21"/>
      <c r="D79" s="21"/>
      <c r="E79" s="24"/>
      <c r="F79" s="52"/>
    </row>
    <row r="80" spans="1:6" ht="25.5" x14ac:dyDescent="0.25">
      <c r="A80" s="48"/>
      <c r="B80" s="22" t="s">
        <v>143</v>
      </c>
      <c r="C80" s="21" t="s">
        <v>2</v>
      </c>
      <c r="D80" s="21">
        <v>1</v>
      </c>
      <c r="E80" s="27">
        <v>0</v>
      </c>
      <c r="F80" s="51">
        <f t="shared" ref="F80:F84" si="26">ROUND(D80*E80,2)</f>
        <v>0</v>
      </c>
    </row>
    <row r="81" spans="1:6" ht="25.5" x14ac:dyDescent="0.25">
      <c r="A81" s="48" t="s">
        <v>65</v>
      </c>
      <c r="B81" s="20" t="s">
        <v>144</v>
      </c>
      <c r="C81" s="21" t="s">
        <v>2</v>
      </c>
      <c r="D81" s="21">
        <v>1</v>
      </c>
      <c r="E81" s="27">
        <v>0</v>
      </c>
      <c r="F81" s="51">
        <f t="shared" si="26"/>
        <v>0</v>
      </c>
    </row>
    <row r="82" spans="1:6" ht="38.25" x14ac:dyDescent="0.25">
      <c r="A82" s="48" t="s">
        <v>138</v>
      </c>
      <c r="B82" s="20" t="s">
        <v>145</v>
      </c>
      <c r="C82" s="21" t="s">
        <v>2</v>
      </c>
      <c r="D82" s="21">
        <v>1</v>
      </c>
      <c r="E82" s="27">
        <v>0</v>
      </c>
      <c r="F82" s="51">
        <f t="shared" si="26"/>
        <v>0</v>
      </c>
    </row>
    <row r="83" spans="1:6" ht="25.5" x14ac:dyDescent="0.25">
      <c r="A83" s="48" t="s">
        <v>139</v>
      </c>
      <c r="B83" s="20" t="s">
        <v>146</v>
      </c>
      <c r="C83" s="21" t="s">
        <v>2</v>
      </c>
      <c r="D83" s="21">
        <v>1</v>
      </c>
      <c r="E83" s="27">
        <v>0</v>
      </c>
      <c r="F83" s="51">
        <f t="shared" si="26"/>
        <v>0</v>
      </c>
    </row>
    <row r="84" spans="1:6" x14ac:dyDescent="0.25">
      <c r="A84" s="48" t="s">
        <v>140</v>
      </c>
      <c r="B84" s="20" t="s">
        <v>28</v>
      </c>
      <c r="C84" s="21" t="s">
        <v>2</v>
      </c>
      <c r="D84" s="21">
        <v>1</v>
      </c>
      <c r="E84" s="27">
        <v>0</v>
      </c>
      <c r="F84" s="51">
        <f t="shared" si="26"/>
        <v>0</v>
      </c>
    </row>
    <row r="85" spans="1:6" x14ac:dyDescent="0.25">
      <c r="A85" s="48" t="s">
        <v>141</v>
      </c>
      <c r="B85" s="20" t="s">
        <v>116</v>
      </c>
      <c r="C85" s="21"/>
      <c r="D85" s="21"/>
      <c r="E85" s="24"/>
      <c r="F85" s="52">
        <f t="shared" ref="F85" si="27">D85*E85</f>
        <v>0</v>
      </c>
    </row>
    <row r="86" spans="1:6" x14ac:dyDescent="0.25">
      <c r="A86" s="48"/>
      <c r="B86" s="22" t="s">
        <v>117</v>
      </c>
      <c r="C86" s="21" t="s">
        <v>2</v>
      </c>
      <c r="D86" s="21">
        <v>1</v>
      </c>
      <c r="E86" s="27">
        <v>0</v>
      </c>
      <c r="F86" s="51">
        <f t="shared" ref="F86:F87" si="28">ROUND(D86*E86,2)</f>
        <v>0</v>
      </c>
    </row>
    <row r="87" spans="1:6" ht="26.25" thickBot="1" x14ac:dyDescent="0.3">
      <c r="A87" s="48"/>
      <c r="B87" s="22" t="s">
        <v>25</v>
      </c>
      <c r="C87" s="21" t="s">
        <v>2</v>
      </c>
      <c r="D87" s="21">
        <v>1</v>
      </c>
      <c r="E87" s="27">
        <v>0</v>
      </c>
      <c r="F87" s="51">
        <f t="shared" si="28"/>
        <v>0</v>
      </c>
    </row>
    <row r="88" spans="1:6" ht="16.5" thickTop="1" thickBot="1" x14ac:dyDescent="0.3">
      <c r="A88" s="69"/>
      <c r="B88" s="70" t="s">
        <v>147</v>
      </c>
      <c r="C88" s="71"/>
      <c r="D88" s="71"/>
      <c r="E88" s="72" t="s">
        <v>41</v>
      </c>
      <c r="F88" s="28">
        <f>SUM(F80:F87)</f>
        <v>0</v>
      </c>
    </row>
    <row r="89" spans="1:6" ht="15.75" thickTop="1" x14ac:dyDescent="0.25">
      <c r="A89" s="55" t="s">
        <v>66</v>
      </c>
      <c r="B89" s="131" t="s">
        <v>149</v>
      </c>
      <c r="C89" s="131"/>
      <c r="D89" s="131"/>
      <c r="E89" s="131"/>
      <c r="F89" s="56"/>
    </row>
    <row r="90" spans="1:6" ht="72" x14ac:dyDescent="0.25">
      <c r="A90" s="48"/>
      <c r="B90" s="26" t="s">
        <v>6</v>
      </c>
      <c r="C90" s="26"/>
      <c r="D90" s="26"/>
      <c r="E90" s="25"/>
      <c r="F90" s="57">
        <f t="shared" ref="F90:F100" si="29">D90*E90</f>
        <v>0</v>
      </c>
    </row>
    <row r="91" spans="1:6" x14ac:dyDescent="0.25">
      <c r="A91" s="48" t="s">
        <v>148</v>
      </c>
      <c r="B91" s="26" t="s">
        <v>150</v>
      </c>
      <c r="C91" s="26"/>
      <c r="D91" s="26"/>
      <c r="E91" s="25"/>
      <c r="F91" s="57">
        <f t="shared" ref="F91" si="30">D91*E91</f>
        <v>0</v>
      </c>
    </row>
    <row r="92" spans="1:6" x14ac:dyDescent="0.25">
      <c r="A92" s="48"/>
      <c r="B92" s="22" t="s">
        <v>296</v>
      </c>
      <c r="C92" s="21" t="s">
        <v>4</v>
      </c>
      <c r="D92" s="21">
        <v>730</v>
      </c>
      <c r="E92" s="27">
        <v>0</v>
      </c>
      <c r="F92" s="51">
        <f t="shared" ref="F92:F98" si="31">ROUND(D92*E92,2)</f>
        <v>0</v>
      </c>
    </row>
    <row r="93" spans="1:6" x14ac:dyDescent="0.25">
      <c r="A93" s="48"/>
      <c r="B93" s="22" t="s">
        <v>297</v>
      </c>
      <c r="C93" s="21" t="s">
        <v>4</v>
      </c>
      <c r="D93" s="21">
        <v>430</v>
      </c>
      <c r="E93" s="27">
        <v>0</v>
      </c>
      <c r="F93" s="51">
        <f t="shared" si="31"/>
        <v>0</v>
      </c>
    </row>
    <row r="94" spans="1:6" x14ac:dyDescent="0.25">
      <c r="A94" s="48"/>
      <c r="B94" s="22" t="s">
        <v>298</v>
      </c>
      <c r="C94" s="21" t="s">
        <v>4</v>
      </c>
      <c r="D94" s="21">
        <v>240</v>
      </c>
      <c r="E94" s="27">
        <v>0</v>
      </c>
      <c r="F94" s="51">
        <f t="shared" si="31"/>
        <v>0</v>
      </c>
    </row>
    <row r="95" spans="1:6" ht="25.5" x14ac:dyDescent="0.25">
      <c r="A95" s="48"/>
      <c r="B95" s="22" t="s">
        <v>163</v>
      </c>
      <c r="C95" s="21" t="s">
        <v>2</v>
      </c>
      <c r="D95" s="21">
        <v>1</v>
      </c>
      <c r="E95" s="27">
        <v>0</v>
      </c>
      <c r="F95" s="51">
        <f t="shared" si="31"/>
        <v>0</v>
      </c>
    </row>
    <row r="96" spans="1:6" x14ac:dyDescent="0.25">
      <c r="A96" s="48"/>
      <c r="B96" s="22" t="s">
        <v>299</v>
      </c>
      <c r="C96" s="21" t="s">
        <v>1</v>
      </c>
      <c r="D96" s="21">
        <v>15</v>
      </c>
      <c r="E96" s="27">
        <v>0</v>
      </c>
      <c r="F96" s="51">
        <f t="shared" ref="F96" si="32">ROUND(D96*E96,2)</f>
        <v>0</v>
      </c>
    </row>
    <row r="97" spans="1:6" ht="25.5" x14ac:dyDescent="0.25">
      <c r="A97" s="48"/>
      <c r="B97" s="22" t="s">
        <v>300</v>
      </c>
      <c r="C97" s="21" t="s">
        <v>1</v>
      </c>
      <c r="D97" s="21">
        <v>300</v>
      </c>
      <c r="E97" s="27">
        <v>0</v>
      </c>
      <c r="F97" s="51">
        <f t="shared" si="31"/>
        <v>0</v>
      </c>
    </row>
    <row r="98" spans="1:6" x14ac:dyDescent="0.25">
      <c r="A98" s="48"/>
      <c r="B98" s="22" t="s">
        <v>301</v>
      </c>
      <c r="C98" s="21" t="s">
        <v>1</v>
      </c>
      <c r="D98" s="21">
        <v>20</v>
      </c>
      <c r="E98" s="27">
        <v>0</v>
      </c>
      <c r="F98" s="51">
        <f t="shared" si="31"/>
        <v>0</v>
      </c>
    </row>
    <row r="99" spans="1:6" ht="25.5" x14ac:dyDescent="0.25">
      <c r="A99" s="48"/>
      <c r="B99" s="22" t="s">
        <v>302</v>
      </c>
      <c r="C99" s="21" t="s">
        <v>1</v>
      </c>
      <c r="D99" s="21">
        <v>50</v>
      </c>
      <c r="E99" s="27">
        <v>0</v>
      </c>
      <c r="F99" s="51">
        <f t="shared" ref="F99" si="33">ROUND(D99*E99,2)</f>
        <v>0</v>
      </c>
    </row>
    <row r="100" spans="1:6" x14ac:dyDescent="0.25">
      <c r="A100" s="48" t="s">
        <v>159</v>
      </c>
      <c r="B100" s="26" t="s">
        <v>151</v>
      </c>
      <c r="C100" s="26"/>
      <c r="D100" s="26"/>
      <c r="E100" s="25"/>
      <c r="F100" s="57">
        <f t="shared" si="29"/>
        <v>0</v>
      </c>
    </row>
    <row r="101" spans="1:6" x14ac:dyDescent="0.25">
      <c r="A101" s="48"/>
      <c r="B101" s="22" t="s">
        <v>152</v>
      </c>
      <c r="C101" s="21" t="s">
        <v>4</v>
      </c>
      <c r="D101" s="21">
        <v>60</v>
      </c>
      <c r="E101" s="27">
        <v>0</v>
      </c>
      <c r="F101" s="51">
        <f t="shared" ref="F101:F107" si="34">ROUND(D101*E101,2)</f>
        <v>0</v>
      </c>
    </row>
    <row r="102" spans="1:6" x14ac:dyDescent="0.25">
      <c r="A102" s="48"/>
      <c r="B102" s="22" t="s">
        <v>153</v>
      </c>
      <c r="C102" s="21" t="s">
        <v>4</v>
      </c>
      <c r="D102" s="21">
        <v>10</v>
      </c>
      <c r="E102" s="27">
        <v>0</v>
      </c>
      <c r="F102" s="51">
        <f t="shared" si="34"/>
        <v>0</v>
      </c>
    </row>
    <row r="103" spans="1:6" x14ac:dyDescent="0.25">
      <c r="A103" s="48"/>
      <c r="B103" s="22" t="s">
        <v>154</v>
      </c>
      <c r="C103" s="21" t="s">
        <v>4</v>
      </c>
      <c r="D103" s="21">
        <v>40</v>
      </c>
      <c r="E103" s="27">
        <v>0</v>
      </c>
      <c r="F103" s="51">
        <f t="shared" si="34"/>
        <v>0</v>
      </c>
    </row>
    <row r="104" spans="1:6" x14ac:dyDescent="0.25">
      <c r="A104" s="48"/>
      <c r="B104" s="22" t="s">
        <v>155</v>
      </c>
      <c r="C104" s="21" t="s">
        <v>4</v>
      </c>
      <c r="D104" s="21">
        <v>500</v>
      </c>
      <c r="E104" s="27">
        <v>0</v>
      </c>
      <c r="F104" s="51">
        <f t="shared" si="34"/>
        <v>0</v>
      </c>
    </row>
    <row r="105" spans="1:6" x14ac:dyDescent="0.25">
      <c r="A105" s="48"/>
      <c r="B105" s="22" t="s">
        <v>156</v>
      </c>
      <c r="C105" s="21" t="s">
        <v>4</v>
      </c>
      <c r="D105" s="21">
        <v>700</v>
      </c>
      <c r="E105" s="27">
        <v>0</v>
      </c>
      <c r="F105" s="51">
        <f t="shared" si="34"/>
        <v>0</v>
      </c>
    </row>
    <row r="106" spans="1:6" x14ac:dyDescent="0.25">
      <c r="A106" s="48"/>
      <c r="B106" s="22" t="s">
        <v>157</v>
      </c>
      <c r="C106" s="21" t="s">
        <v>4</v>
      </c>
      <c r="D106" s="21">
        <v>1000</v>
      </c>
      <c r="E106" s="27">
        <v>0</v>
      </c>
      <c r="F106" s="51">
        <f t="shared" si="34"/>
        <v>0</v>
      </c>
    </row>
    <row r="107" spans="1:6" x14ac:dyDescent="0.25">
      <c r="A107" s="48"/>
      <c r="B107" s="22" t="s">
        <v>158</v>
      </c>
      <c r="C107" s="21" t="s">
        <v>4</v>
      </c>
      <c r="D107" s="21">
        <v>800</v>
      </c>
      <c r="E107" s="27">
        <v>0</v>
      </c>
      <c r="F107" s="51">
        <f t="shared" si="34"/>
        <v>0</v>
      </c>
    </row>
    <row r="108" spans="1:6" x14ac:dyDescent="0.25">
      <c r="A108" s="48"/>
      <c r="B108" s="22" t="s">
        <v>161</v>
      </c>
      <c r="C108" s="21" t="s">
        <v>4</v>
      </c>
      <c r="D108" s="21">
        <v>500</v>
      </c>
      <c r="E108" s="27">
        <v>0</v>
      </c>
      <c r="F108" s="51">
        <f t="shared" ref="F108:F109" si="35">ROUND(D108*E108,2)</f>
        <v>0</v>
      </c>
    </row>
    <row r="109" spans="1:6" x14ac:dyDescent="0.25">
      <c r="A109" s="48"/>
      <c r="B109" s="22" t="s">
        <v>160</v>
      </c>
      <c r="C109" s="21" t="s">
        <v>4</v>
      </c>
      <c r="D109" s="21">
        <v>200</v>
      </c>
      <c r="E109" s="27">
        <v>0</v>
      </c>
      <c r="F109" s="51">
        <f t="shared" si="35"/>
        <v>0</v>
      </c>
    </row>
    <row r="110" spans="1:6" ht="25.5" x14ac:dyDescent="0.25">
      <c r="A110" s="48"/>
      <c r="B110" s="22" t="s">
        <v>9</v>
      </c>
      <c r="C110" s="21" t="s">
        <v>2</v>
      </c>
      <c r="D110" s="21">
        <v>1</v>
      </c>
      <c r="E110" s="27">
        <v>0</v>
      </c>
      <c r="F110" s="51">
        <f t="shared" ref="F110:F127" si="36">ROUND(D110*E110,2)</f>
        <v>0</v>
      </c>
    </row>
    <row r="111" spans="1:6" x14ac:dyDescent="0.25">
      <c r="A111" s="48" t="s">
        <v>164</v>
      </c>
      <c r="B111" s="20" t="s">
        <v>162</v>
      </c>
      <c r="C111" s="21"/>
      <c r="D111" s="21"/>
      <c r="E111" s="27">
        <v>0</v>
      </c>
      <c r="F111" s="51">
        <f t="shared" si="36"/>
        <v>0</v>
      </c>
    </row>
    <row r="112" spans="1:6" x14ac:dyDescent="0.25">
      <c r="A112" s="48"/>
      <c r="B112" s="22" t="s">
        <v>296</v>
      </c>
      <c r="C112" s="21" t="s">
        <v>4</v>
      </c>
      <c r="D112" s="21">
        <v>730</v>
      </c>
      <c r="E112" s="27">
        <v>0</v>
      </c>
      <c r="F112" s="51">
        <f t="shared" si="36"/>
        <v>0</v>
      </c>
    </row>
    <row r="113" spans="1:6" x14ac:dyDescent="0.25">
      <c r="A113" s="48"/>
      <c r="B113" s="22" t="s">
        <v>297</v>
      </c>
      <c r="C113" s="21" t="s">
        <v>4</v>
      </c>
      <c r="D113" s="21">
        <v>430</v>
      </c>
      <c r="E113" s="27">
        <v>0</v>
      </c>
      <c r="F113" s="51">
        <f t="shared" si="36"/>
        <v>0</v>
      </c>
    </row>
    <row r="114" spans="1:6" x14ac:dyDescent="0.25">
      <c r="A114" s="48"/>
      <c r="B114" s="22" t="s">
        <v>298</v>
      </c>
      <c r="C114" s="21" t="s">
        <v>4</v>
      </c>
      <c r="D114" s="21">
        <v>240</v>
      </c>
      <c r="E114" s="27">
        <v>0</v>
      </c>
      <c r="F114" s="51">
        <f t="shared" si="36"/>
        <v>0</v>
      </c>
    </row>
    <row r="115" spans="1:6" ht="25.5" x14ac:dyDescent="0.25">
      <c r="A115" s="48"/>
      <c r="B115" s="22" t="s">
        <v>9</v>
      </c>
      <c r="C115" s="21" t="s">
        <v>2</v>
      </c>
      <c r="D115" s="21">
        <v>1</v>
      </c>
      <c r="E115" s="27">
        <v>0</v>
      </c>
      <c r="F115" s="51">
        <f t="shared" si="36"/>
        <v>0</v>
      </c>
    </row>
    <row r="116" spans="1:6" x14ac:dyDescent="0.25">
      <c r="A116" s="48" t="s">
        <v>167</v>
      </c>
      <c r="B116" s="26" t="s">
        <v>165</v>
      </c>
      <c r="C116" s="26"/>
      <c r="D116" s="26"/>
      <c r="E116" s="25"/>
      <c r="F116" s="57">
        <f t="shared" ref="F116" si="37">D116*E116</f>
        <v>0</v>
      </c>
    </row>
    <row r="117" spans="1:6" x14ac:dyDescent="0.25">
      <c r="A117" s="48"/>
      <c r="B117" s="22" t="s">
        <v>152</v>
      </c>
      <c r="C117" s="21" t="s">
        <v>4</v>
      </c>
      <c r="D117" s="21">
        <v>60</v>
      </c>
      <c r="E117" s="27">
        <v>0</v>
      </c>
      <c r="F117" s="51">
        <f t="shared" ref="F117:F126" si="38">ROUND(D117*E117,2)</f>
        <v>0</v>
      </c>
    </row>
    <row r="118" spans="1:6" x14ac:dyDescent="0.25">
      <c r="A118" s="48"/>
      <c r="B118" s="22" t="s">
        <v>153</v>
      </c>
      <c r="C118" s="21" t="s">
        <v>4</v>
      </c>
      <c r="D118" s="21">
        <v>10</v>
      </c>
      <c r="E118" s="27">
        <v>0</v>
      </c>
      <c r="F118" s="51">
        <f t="shared" si="38"/>
        <v>0</v>
      </c>
    </row>
    <row r="119" spans="1:6" x14ac:dyDescent="0.25">
      <c r="A119" s="48"/>
      <c r="B119" s="22" t="s">
        <v>154</v>
      </c>
      <c r="C119" s="21" t="s">
        <v>4</v>
      </c>
      <c r="D119" s="21">
        <v>40</v>
      </c>
      <c r="E119" s="27">
        <v>0</v>
      </c>
      <c r="F119" s="51">
        <f t="shared" si="38"/>
        <v>0</v>
      </c>
    </row>
    <row r="120" spans="1:6" x14ac:dyDescent="0.25">
      <c r="A120" s="48"/>
      <c r="B120" s="22" t="s">
        <v>155</v>
      </c>
      <c r="C120" s="21" t="s">
        <v>4</v>
      </c>
      <c r="D120" s="21">
        <v>500</v>
      </c>
      <c r="E120" s="27">
        <v>0</v>
      </c>
      <c r="F120" s="51">
        <f t="shared" si="38"/>
        <v>0</v>
      </c>
    </row>
    <row r="121" spans="1:6" x14ac:dyDescent="0.25">
      <c r="A121" s="48"/>
      <c r="B121" s="22" t="s">
        <v>156</v>
      </c>
      <c r="C121" s="21" t="s">
        <v>4</v>
      </c>
      <c r="D121" s="21">
        <v>700</v>
      </c>
      <c r="E121" s="27">
        <v>0</v>
      </c>
      <c r="F121" s="51">
        <f t="shared" si="38"/>
        <v>0</v>
      </c>
    </row>
    <row r="122" spans="1:6" x14ac:dyDescent="0.25">
      <c r="A122" s="48"/>
      <c r="B122" s="22" t="s">
        <v>157</v>
      </c>
      <c r="C122" s="21" t="s">
        <v>4</v>
      </c>
      <c r="D122" s="21">
        <v>1000</v>
      </c>
      <c r="E122" s="27">
        <v>0</v>
      </c>
      <c r="F122" s="51">
        <f t="shared" si="38"/>
        <v>0</v>
      </c>
    </row>
    <row r="123" spans="1:6" x14ac:dyDescent="0.25">
      <c r="A123" s="48"/>
      <c r="B123" s="22" t="s">
        <v>158</v>
      </c>
      <c r="C123" s="21" t="s">
        <v>4</v>
      </c>
      <c r="D123" s="21">
        <v>800</v>
      </c>
      <c r="E123" s="27">
        <v>0</v>
      </c>
      <c r="F123" s="51">
        <f t="shared" si="38"/>
        <v>0</v>
      </c>
    </row>
    <row r="124" spans="1:6" x14ac:dyDescent="0.25">
      <c r="A124" s="48"/>
      <c r="B124" s="22" t="s">
        <v>161</v>
      </c>
      <c r="C124" s="21" t="s">
        <v>4</v>
      </c>
      <c r="D124" s="21">
        <v>500</v>
      </c>
      <c r="E124" s="27">
        <v>0</v>
      </c>
      <c r="F124" s="51">
        <f t="shared" si="38"/>
        <v>0</v>
      </c>
    </row>
    <row r="125" spans="1:6" x14ac:dyDescent="0.25">
      <c r="A125" s="48"/>
      <c r="B125" s="22" t="s">
        <v>160</v>
      </c>
      <c r="C125" s="21" t="s">
        <v>4</v>
      </c>
      <c r="D125" s="21">
        <v>200</v>
      </c>
      <c r="E125" s="27">
        <v>0</v>
      </c>
      <c r="F125" s="51">
        <f t="shared" si="38"/>
        <v>0</v>
      </c>
    </row>
    <row r="126" spans="1:6" ht="25.5" x14ac:dyDescent="0.25">
      <c r="A126" s="48"/>
      <c r="B126" s="22" t="s">
        <v>9</v>
      </c>
      <c r="C126" s="21" t="s">
        <v>2</v>
      </c>
      <c r="D126" s="21">
        <v>1</v>
      </c>
      <c r="E126" s="27">
        <v>0</v>
      </c>
      <c r="F126" s="51">
        <f t="shared" si="38"/>
        <v>0</v>
      </c>
    </row>
    <row r="127" spans="1:6" x14ac:dyDescent="0.25">
      <c r="A127" s="48"/>
      <c r="B127" s="22" t="s">
        <v>7</v>
      </c>
      <c r="C127" s="21" t="s">
        <v>1</v>
      </c>
      <c r="D127" s="21">
        <v>150</v>
      </c>
      <c r="E127" s="27">
        <v>0</v>
      </c>
      <c r="F127" s="51">
        <f t="shared" si="36"/>
        <v>0</v>
      </c>
    </row>
    <row r="128" spans="1:6" x14ac:dyDescent="0.25">
      <c r="A128" s="48" t="s">
        <v>196</v>
      </c>
      <c r="B128" s="26" t="s">
        <v>197</v>
      </c>
      <c r="C128" s="26"/>
      <c r="D128" s="26"/>
      <c r="E128" s="25"/>
      <c r="F128" s="57">
        <f t="shared" ref="F128" si="39">D128*E128</f>
        <v>0</v>
      </c>
    </row>
    <row r="129" spans="1:6" ht="51" x14ac:dyDescent="0.25">
      <c r="A129" s="48"/>
      <c r="B129" s="22" t="s">
        <v>303</v>
      </c>
      <c r="C129" s="21" t="s">
        <v>1</v>
      </c>
      <c r="D129" s="21">
        <v>12</v>
      </c>
      <c r="E129" s="27">
        <v>0</v>
      </c>
      <c r="F129" s="51">
        <f t="shared" ref="F129" si="40">ROUND(D129*E129,2)</f>
        <v>0</v>
      </c>
    </row>
    <row r="130" spans="1:6" ht="25.5" x14ac:dyDescent="0.25">
      <c r="A130" s="48"/>
      <c r="B130" s="22" t="s">
        <v>304</v>
      </c>
      <c r="C130" s="21" t="s">
        <v>1</v>
      </c>
      <c r="D130" s="21">
        <v>6</v>
      </c>
      <c r="E130" s="27">
        <v>0</v>
      </c>
      <c r="F130" s="51">
        <f t="shared" ref="F130" si="41">ROUND(D130*E130,2)</f>
        <v>0</v>
      </c>
    </row>
    <row r="131" spans="1:6" ht="51" x14ac:dyDescent="0.25">
      <c r="A131" s="48"/>
      <c r="B131" s="22" t="s">
        <v>305</v>
      </c>
      <c r="C131" s="21" t="s">
        <v>1</v>
      </c>
      <c r="D131" s="21">
        <v>30</v>
      </c>
      <c r="E131" s="27">
        <v>0</v>
      </c>
      <c r="F131" s="51">
        <f t="shared" ref="F131" si="42">ROUND(D131*E131,2)</f>
        <v>0</v>
      </c>
    </row>
    <row r="132" spans="1:6" ht="51" x14ac:dyDescent="0.25">
      <c r="A132" s="48"/>
      <c r="B132" s="22" t="s">
        <v>306</v>
      </c>
      <c r="C132" s="21" t="s">
        <v>1</v>
      </c>
      <c r="D132" s="21">
        <v>6</v>
      </c>
      <c r="E132" s="27">
        <v>0</v>
      </c>
      <c r="F132" s="51">
        <f t="shared" ref="F132" si="43">ROUND(D132*E132,2)</f>
        <v>0</v>
      </c>
    </row>
    <row r="133" spans="1:6" ht="51.75" thickBot="1" x14ac:dyDescent="0.3">
      <c r="A133" s="48"/>
      <c r="B133" s="22" t="s">
        <v>307</v>
      </c>
      <c r="C133" s="21" t="s">
        <v>1</v>
      </c>
      <c r="D133" s="21">
        <v>6</v>
      </c>
      <c r="E133" s="27">
        <v>0</v>
      </c>
      <c r="F133" s="51">
        <f t="shared" ref="F133" si="44">ROUND(D133*E133,2)</f>
        <v>0</v>
      </c>
    </row>
    <row r="134" spans="1:6" ht="16.5" thickTop="1" thickBot="1" x14ac:dyDescent="0.3">
      <c r="A134" s="69"/>
      <c r="B134" s="70" t="s">
        <v>166</v>
      </c>
      <c r="C134" s="71"/>
      <c r="D134" s="71"/>
      <c r="E134" s="72" t="s">
        <v>41</v>
      </c>
      <c r="F134" s="28">
        <f>SUM(F108:F127)</f>
        <v>0</v>
      </c>
    </row>
    <row r="135" spans="1:6" ht="15.75" thickTop="1" x14ac:dyDescent="0.25">
      <c r="A135" s="74" t="s">
        <v>67</v>
      </c>
      <c r="B135" s="146" t="s">
        <v>29</v>
      </c>
      <c r="C135" s="147"/>
      <c r="D135" s="148"/>
      <c r="E135" s="75"/>
      <c r="F135" s="76">
        <f t="shared" ref="F135:F206" si="45">D135*E135</f>
        <v>0</v>
      </c>
    </row>
    <row r="136" spans="1:6" x14ac:dyDescent="0.25">
      <c r="A136" s="48" t="s">
        <v>177</v>
      </c>
      <c r="B136" s="20" t="s">
        <v>30</v>
      </c>
      <c r="C136" s="21"/>
      <c r="D136" s="21"/>
      <c r="E136" s="25"/>
      <c r="F136" s="57">
        <f t="shared" si="45"/>
        <v>0</v>
      </c>
    </row>
    <row r="137" spans="1:6" x14ac:dyDescent="0.25">
      <c r="A137" s="48"/>
      <c r="B137" s="22" t="s">
        <v>10</v>
      </c>
      <c r="C137" s="21" t="s">
        <v>4</v>
      </c>
      <c r="D137" s="21">
        <v>100</v>
      </c>
      <c r="E137" s="27">
        <v>0</v>
      </c>
      <c r="F137" s="51">
        <f t="shared" ref="F137:F138" si="46">ROUND(D137*E137,2)</f>
        <v>0</v>
      </c>
    </row>
    <row r="138" spans="1:6" ht="25.5" x14ac:dyDescent="0.25">
      <c r="A138" s="48"/>
      <c r="B138" s="22" t="s">
        <v>11</v>
      </c>
      <c r="C138" s="21" t="s">
        <v>1</v>
      </c>
      <c r="D138" s="21">
        <v>200</v>
      </c>
      <c r="E138" s="27">
        <v>0</v>
      </c>
      <c r="F138" s="51">
        <f t="shared" si="46"/>
        <v>0</v>
      </c>
    </row>
    <row r="139" spans="1:6" x14ac:dyDescent="0.25">
      <c r="A139" s="48"/>
      <c r="B139" s="22" t="s">
        <v>168</v>
      </c>
      <c r="C139" s="21" t="s">
        <v>4</v>
      </c>
      <c r="D139" s="21">
        <v>100</v>
      </c>
      <c r="E139" s="27">
        <v>0</v>
      </c>
      <c r="F139" s="51">
        <f t="shared" ref="F139:F140" si="47">ROUND(D139*E139,2)</f>
        <v>0</v>
      </c>
    </row>
    <row r="140" spans="1:6" ht="25.5" x14ac:dyDescent="0.25">
      <c r="A140" s="48"/>
      <c r="B140" s="22" t="s">
        <v>169</v>
      </c>
      <c r="C140" s="21" t="s">
        <v>1</v>
      </c>
      <c r="D140" s="21">
        <v>200</v>
      </c>
      <c r="E140" s="27">
        <v>0</v>
      </c>
      <c r="F140" s="51">
        <f t="shared" si="47"/>
        <v>0</v>
      </c>
    </row>
    <row r="141" spans="1:6" x14ac:dyDescent="0.25">
      <c r="A141" s="48"/>
      <c r="B141" s="22" t="s">
        <v>170</v>
      </c>
      <c r="C141" s="21" t="s">
        <v>4</v>
      </c>
      <c r="D141" s="21">
        <v>50</v>
      </c>
      <c r="E141" s="27">
        <v>0</v>
      </c>
      <c r="F141" s="51">
        <f t="shared" ref="F141:F142" si="48">ROUND(D141*E141,2)</f>
        <v>0</v>
      </c>
    </row>
    <row r="142" spans="1:6" ht="25.5" x14ac:dyDescent="0.25">
      <c r="A142" s="48"/>
      <c r="B142" s="22" t="s">
        <v>171</v>
      </c>
      <c r="C142" s="21" t="s">
        <v>1</v>
      </c>
      <c r="D142" s="21">
        <v>100</v>
      </c>
      <c r="E142" s="27">
        <v>0</v>
      </c>
      <c r="F142" s="51">
        <f t="shared" si="48"/>
        <v>0</v>
      </c>
    </row>
    <row r="143" spans="1:6" x14ac:dyDescent="0.25">
      <c r="A143" s="48"/>
      <c r="B143" s="22" t="s">
        <v>172</v>
      </c>
      <c r="C143" s="21" t="s">
        <v>4</v>
      </c>
      <c r="D143" s="21">
        <v>50</v>
      </c>
      <c r="E143" s="27">
        <v>0</v>
      </c>
      <c r="F143" s="51">
        <f t="shared" ref="F143:F144" si="49">ROUND(D143*E143,2)</f>
        <v>0</v>
      </c>
    </row>
    <row r="144" spans="1:6" x14ac:dyDescent="0.25">
      <c r="A144" s="48"/>
      <c r="B144" s="22" t="s">
        <v>176</v>
      </c>
      <c r="C144" s="21" t="s">
        <v>1</v>
      </c>
      <c r="D144" s="21">
        <v>100</v>
      </c>
      <c r="E144" s="27">
        <v>0</v>
      </c>
      <c r="F144" s="51">
        <f t="shared" si="49"/>
        <v>0</v>
      </c>
    </row>
    <row r="145" spans="1:6" x14ac:dyDescent="0.25">
      <c r="A145" s="48"/>
      <c r="B145" s="22" t="s">
        <v>12</v>
      </c>
      <c r="C145" s="21" t="s">
        <v>4</v>
      </c>
      <c r="D145" s="21">
        <v>50</v>
      </c>
      <c r="E145" s="27">
        <v>0</v>
      </c>
      <c r="F145" s="51">
        <f t="shared" ref="F145:F152" si="50">ROUND(D145*E145,2)</f>
        <v>0</v>
      </c>
    </row>
    <row r="146" spans="1:6" s="13" customFormat="1" ht="25.5" x14ac:dyDescent="0.25">
      <c r="A146" s="48"/>
      <c r="B146" s="22" t="s">
        <v>13</v>
      </c>
      <c r="C146" s="21" t="s">
        <v>2</v>
      </c>
      <c r="D146" s="21">
        <v>1</v>
      </c>
      <c r="E146" s="27">
        <v>0</v>
      </c>
      <c r="F146" s="51">
        <f t="shared" si="50"/>
        <v>0</v>
      </c>
    </row>
    <row r="147" spans="1:6" s="13" customFormat="1" x14ac:dyDescent="0.25">
      <c r="A147" s="48"/>
      <c r="B147" s="22" t="s">
        <v>14</v>
      </c>
      <c r="C147" s="21" t="s">
        <v>4</v>
      </c>
      <c r="D147" s="21">
        <v>200</v>
      </c>
      <c r="E147" s="27">
        <v>0</v>
      </c>
      <c r="F147" s="51">
        <f t="shared" si="50"/>
        <v>0</v>
      </c>
    </row>
    <row r="148" spans="1:6" s="13" customFormat="1" ht="25.5" x14ac:dyDescent="0.25">
      <c r="A148" s="48"/>
      <c r="B148" s="22" t="s">
        <v>15</v>
      </c>
      <c r="C148" s="21" t="s">
        <v>1</v>
      </c>
      <c r="D148" s="21">
        <v>70</v>
      </c>
      <c r="E148" s="27">
        <v>0</v>
      </c>
      <c r="F148" s="51">
        <f t="shared" si="50"/>
        <v>0</v>
      </c>
    </row>
    <row r="149" spans="1:6" ht="25.5" x14ac:dyDescent="0.25">
      <c r="A149" s="48"/>
      <c r="B149" s="22" t="s">
        <v>173</v>
      </c>
      <c r="C149" s="21" t="s">
        <v>1</v>
      </c>
      <c r="D149" s="21">
        <v>30</v>
      </c>
      <c r="E149" s="27">
        <v>0</v>
      </c>
      <c r="F149" s="51">
        <f t="shared" ref="F149:F150" si="51">ROUND(D149*E149,2)</f>
        <v>0</v>
      </c>
    </row>
    <row r="150" spans="1:6" s="13" customFormat="1" x14ac:dyDescent="0.25">
      <c r="A150" s="48"/>
      <c r="B150" s="22" t="s">
        <v>174</v>
      </c>
      <c r="C150" s="21" t="s">
        <v>4</v>
      </c>
      <c r="D150" s="21">
        <v>400</v>
      </c>
      <c r="E150" s="27">
        <v>0</v>
      </c>
      <c r="F150" s="51">
        <f t="shared" si="51"/>
        <v>0</v>
      </c>
    </row>
    <row r="151" spans="1:6" x14ac:dyDescent="0.25">
      <c r="A151" s="48"/>
      <c r="B151" s="22" t="s">
        <v>175</v>
      </c>
      <c r="C151" s="21" t="s">
        <v>1</v>
      </c>
      <c r="D151" s="21">
        <v>100</v>
      </c>
      <c r="E151" s="27">
        <v>0</v>
      </c>
      <c r="F151" s="51">
        <f t="shared" ref="F151" si="52">ROUND(D151*E151,2)</f>
        <v>0</v>
      </c>
    </row>
    <row r="152" spans="1:6" ht="26.25" thickBot="1" x14ac:dyDescent="0.3">
      <c r="A152" s="59"/>
      <c r="B152" s="73" t="s">
        <v>26</v>
      </c>
      <c r="C152" s="61" t="s">
        <v>2</v>
      </c>
      <c r="D152" s="61">
        <v>1</v>
      </c>
      <c r="E152" s="62">
        <v>0</v>
      </c>
      <c r="F152" s="63">
        <f t="shared" si="50"/>
        <v>0</v>
      </c>
    </row>
    <row r="153" spans="1:6" ht="16.5" thickTop="1" thickBot="1" x14ac:dyDescent="0.3">
      <c r="A153" s="69"/>
      <c r="B153" s="70" t="s">
        <v>32</v>
      </c>
      <c r="C153" s="71"/>
      <c r="D153" s="71"/>
      <c r="E153" s="72" t="s">
        <v>41</v>
      </c>
      <c r="F153" s="28">
        <f>SUM(F137:F152)</f>
        <v>0</v>
      </c>
    </row>
    <row r="154" spans="1:6" ht="15.75" thickTop="1" x14ac:dyDescent="0.25">
      <c r="A154" s="94" t="s">
        <v>178</v>
      </c>
      <c r="B154" s="137" t="s">
        <v>179</v>
      </c>
      <c r="C154" s="138"/>
      <c r="D154" s="139"/>
      <c r="E154" s="95"/>
      <c r="F154" s="96">
        <f t="shared" ref="F154:F155" si="53">D154*E154</f>
        <v>0</v>
      </c>
    </row>
    <row r="155" spans="1:6" ht="25.5" x14ac:dyDescent="0.25">
      <c r="A155" s="48" t="s">
        <v>180</v>
      </c>
      <c r="B155" s="20" t="s">
        <v>268</v>
      </c>
      <c r="C155" s="21"/>
      <c r="D155" s="21"/>
      <c r="E155" s="25"/>
      <c r="F155" s="57">
        <f t="shared" si="53"/>
        <v>0</v>
      </c>
    </row>
    <row r="156" spans="1:6" ht="25.5" x14ac:dyDescent="0.25">
      <c r="A156" s="58"/>
      <c r="B156" s="22" t="s">
        <v>181</v>
      </c>
      <c r="C156" s="21" t="s">
        <v>5</v>
      </c>
      <c r="D156" s="21">
        <v>200</v>
      </c>
      <c r="E156" s="27">
        <v>0</v>
      </c>
      <c r="F156" s="51">
        <f t="shared" ref="F156:F159" si="54">ROUND(D156*E156,2)</f>
        <v>0</v>
      </c>
    </row>
    <row r="157" spans="1:6" ht="25.5" x14ac:dyDescent="0.25">
      <c r="A157" s="58"/>
      <c r="B157" s="22" t="s">
        <v>182</v>
      </c>
      <c r="C157" s="21" t="s">
        <v>5</v>
      </c>
      <c r="D157" s="21">
        <v>200</v>
      </c>
      <c r="E157" s="27">
        <v>0</v>
      </c>
      <c r="F157" s="51">
        <f t="shared" si="54"/>
        <v>0</v>
      </c>
    </row>
    <row r="158" spans="1:6" ht="25.5" x14ac:dyDescent="0.25">
      <c r="A158" s="58"/>
      <c r="B158" s="22" t="s">
        <v>183</v>
      </c>
      <c r="C158" s="21" t="s">
        <v>5</v>
      </c>
      <c r="D158" s="21">
        <v>40</v>
      </c>
      <c r="E158" s="27">
        <v>0</v>
      </c>
      <c r="F158" s="51">
        <f t="shared" si="54"/>
        <v>0</v>
      </c>
    </row>
    <row r="159" spans="1:6" x14ac:dyDescent="0.25">
      <c r="A159" s="58"/>
      <c r="B159" s="22" t="s">
        <v>184</v>
      </c>
      <c r="C159" s="21" t="s">
        <v>2</v>
      </c>
      <c r="D159" s="21">
        <v>1</v>
      </c>
      <c r="E159" s="27">
        <v>0</v>
      </c>
      <c r="F159" s="51">
        <f t="shared" si="54"/>
        <v>0</v>
      </c>
    </row>
    <row r="160" spans="1:6" ht="25.5" x14ac:dyDescent="0.25">
      <c r="A160" s="48" t="s">
        <v>185</v>
      </c>
      <c r="B160" s="20" t="s">
        <v>269</v>
      </c>
      <c r="C160" s="21"/>
      <c r="D160" s="21"/>
      <c r="E160" s="25"/>
      <c r="F160" s="57">
        <f t="shared" ref="F160" si="55">D160*E160</f>
        <v>0</v>
      </c>
    </row>
    <row r="161" spans="1:6" ht="25.5" x14ac:dyDescent="0.25">
      <c r="A161" s="58"/>
      <c r="B161" s="22" t="s">
        <v>187</v>
      </c>
      <c r="C161" s="21" t="s">
        <v>5</v>
      </c>
      <c r="D161" s="21">
        <v>80</v>
      </c>
      <c r="E161" s="27">
        <v>0</v>
      </c>
      <c r="F161" s="51">
        <f t="shared" ref="F161:F163" si="56">ROUND(D161*E161,2)</f>
        <v>0</v>
      </c>
    </row>
    <row r="162" spans="1:6" x14ac:dyDescent="0.25">
      <c r="A162" s="58"/>
      <c r="B162" s="22" t="s">
        <v>186</v>
      </c>
      <c r="C162" s="21" t="s">
        <v>5</v>
      </c>
      <c r="D162" s="21">
        <v>500</v>
      </c>
      <c r="E162" s="27">
        <v>0</v>
      </c>
      <c r="F162" s="51">
        <f t="shared" si="56"/>
        <v>0</v>
      </c>
    </row>
    <row r="163" spans="1:6" x14ac:dyDescent="0.25">
      <c r="A163" s="58"/>
      <c r="B163" s="22" t="s">
        <v>184</v>
      </c>
      <c r="C163" s="21" t="s">
        <v>2</v>
      </c>
      <c r="D163" s="21">
        <v>1</v>
      </c>
      <c r="E163" s="27">
        <v>0</v>
      </c>
      <c r="F163" s="51">
        <f t="shared" si="56"/>
        <v>0</v>
      </c>
    </row>
    <row r="164" spans="1:6" ht="25.5" x14ac:dyDescent="0.25">
      <c r="A164" s="48" t="s">
        <v>189</v>
      </c>
      <c r="B164" s="20" t="s">
        <v>270</v>
      </c>
      <c r="C164" s="21"/>
      <c r="D164" s="21"/>
      <c r="E164" s="25"/>
      <c r="F164" s="57">
        <f t="shared" ref="F164" si="57">D164*E164</f>
        <v>0</v>
      </c>
    </row>
    <row r="165" spans="1:6" x14ac:dyDescent="0.25">
      <c r="A165" s="58"/>
      <c r="B165" s="22" t="s">
        <v>188</v>
      </c>
      <c r="C165" s="21" t="s">
        <v>5</v>
      </c>
      <c r="D165" s="21">
        <v>1200</v>
      </c>
      <c r="E165" s="27">
        <v>0</v>
      </c>
      <c r="F165" s="51">
        <f t="shared" ref="F165:F166" si="58">ROUND(D165*E165,2)</f>
        <v>0</v>
      </c>
    </row>
    <row r="166" spans="1:6" x14ac:dyDescent="0.25">
      <c r="A166" s="58"/>
      <c r="B166" s="22" t="s">
        <v>184</v>
      </c>
      <c r="C166" s="21" t="s">
        <v>2</v>
      </c>
      <c r="D166" s="21">
        <v>1</v>
      </c>
      <c r="E166" s="27">
        <v>0</v>
      </c>
      <c r="F166" s="51">
        <f t="shared" si="58"/>
        <v>0</v>
      </c>
    </row>
    <row r="167" spans="1:6" ht="25.5" x14ac:dyDescent="0.25">
      <c r="A167" s="48" t="s">
        <v>190</v>
      </c>
      <c r="B167" s="20" t="s">
        <v>271</v>
      </c>
      <c r="C167" s="21"/>
      <c r="D167" s="21"/>
      <c r="E167" s="25"/>
      <c r="F167" s="57">
        <f t="shared" ref="F167" si="59">D167*E167</f>
        <v>0</v>
      </c>
    </row>
    <row r="168" spans="1:6" ht="25.5" x14ac:dyDescent="0.25">
      <c r="A168" s="58"/>
      <c r="B168" s="22" t="s">
        <v>191</v>
      </c>
      <c r="C168" s="21" t="s">
        <v>5</v>
      </c>
      <c r="D168" s="21">
        <v>120</v>
      </c>
      <c r="E168" s="27">
        <v>0</v>
      </c>
      <c r="F168" s="51">
        <f t="shared" ref="F168:F169" si="60">ROUND(D168*E168,2)</f>
        <v>0</v>
      </c>
    </row>
    <row r="169" spans="1:6" x14ac:dyDescent="0.25">
      <c r="A169" s="58"/>
      <c r="B169" s="22" t="s">
        <v>184</v>
      </c>
      <c r="C169" s="21" t="s">
        <v>2</v>
      </c>
      <c r="D169" s="21">
        <v>1</v>
      </c>
      <c r="E169" s="27">
        <v>0</v>
      </c>
      <c r="F169" s="51">
        <f t="shared" si="60"/>
        <v>0</v>
      </c>
    </row>
    <row r="170" spans="1:6" ht="25.5" x14ac:dyDescent="0.25">
      <c r="A170" s="48" t="s">
        <v>193</v>
      </c>
      <c r="B170" s="20" t="s">
        <v>272</v>
      </c>
      <c r="C170" s="21"/>
      <c r="D170" s="21"/>
      <c r="E170" s="25"/>
      <c r="F170" s="57">
        <f t="shared" ref="F170" si="61">D170*E170</f>
        <v>0</v>
      </c>
    </row>
    <row r="171" spans="1:6" ht="25.5" x14ac:dyDescent="0.25">
      <c r="A171" s="58"/>
      <c r="B171" s="22" t="s">
        <v>192</v>
      </c>
      <c r="C171" s="21" t="s">
        <v>5</v>
      </c>
      <c r="D171" s="21">
        <v>500</v>
      </c>
      <c r="E171" s="27">
        <v>0</v>
      </c>
      <c r="F171" s="51">
        <f t="shared" ref="F171:F173" si="62">ROUND(D171*E171,2)</f>
        <v>0</v>
      </c>
    </row>
    <row r="172" spans="1:6" ht="25.5" x14ac:dyDescent="0.25">
      <c r="A172" s="58"/>
      <c r="B172" s="22" t="s">
        <v>194</v>
      </c>
      <c r="C172" s="21" t="s">
        <v>5</v>
      </c>
      <c r="D172" s="21">
        <v>800</v>
      </c>
      <c r="E172" s="27">
        <v>0</v>
      </c>
      <c r="F172" s="51">
        <f t="shared" ref="F172" si="63">ROUND(D172*E172,2)</f>
        <v>0</v>
      </c>
    </row>
    <row r="173" spans="1:6" ht="15.75" thickBot="1" x14ac:dyDescent="0.3">
      <c r="A173" s="58"/>
      <c r="B173" s="22" t="s">
        <v>184</v>
      </c>
      <c r="C173" s="21" t="s">
        <v>2</v>
      </c>
      <c r="D173" s="21">
        <v>1</v>
      </c>
      <c r="E173" s="27">
        <v>0</v>
      </c>
      <c r="F173" s="51">
        <f t="shared" si="62"/>
        <v>0</v>
      </c>
    </row>
    <row r="174" spans="1:6" ht="27" thickTop="1" thickBot="1" x14ac:dyDescent="0.3">
      <c r="A174" s="69"/>
      <c r="B174" s="70" t="s">
        <v>195</v>
      </c>
      <c r="C174" s="71"/>
      <c r="D174" s="71"/>
      <c r="E174" s="72" t="s">
        <v>41</v>
      </c>
      <c r="F174" s="28">
        <f>SUM(F156:F173)</f>
        <v>0</v>
      </c>
    </row>
    <row r="175" spans="1:6" ht="15.75" thickTop="1" x14ac:dyDescent="0.25">
      <c r="A175" s="94" t="s">
        <v>198</v>
      </c>
      <c r="B175" s="137" t="s">
        <v>199</v>
      </c>
      <c r="C175" s="138"/>
      <c r="D175" s="139"/>
      <c r="E175" s="95"/>
      <c r="F175" s="96">
        <f t="shared" ref="F175:F176" si="64">D175*E175</f>
        <v>0</v>
      </c>
    </row>
    <row r="176" spans="1:6" x14ac:dyDescent="0.25">
      <c r="A176" s="48"/>
      <c r="B176" s="20" t="s">
        <v>273</v>
      </c>
      <c r="C176" s="21"/>
      <c r="D176" s="21"/>
      <c r="E176" s="25"/>
      <c r="F176" s="57">
        <f t="shared" si="64"/>
        <v>0</v>
      </c>
    </row>
    <row r="177" spans="1:6" x14ac:dyDescent="0.25">
      <c r="A177" s="48" t="s">
        <v>200</v>
      </c>
      <c r="B177" s="20" t="s">
        <v>201</v>
      </c>
      <c r="C177" s="21" t="s">
        <v>2</v>
      </c>
      <c r="D177" s="21">
        <v>4</v>
      </c>
      <c r="E177" s="27">
        <v>0</v>
      </c>
      <c r="F177" s="51">
        <f t="shared" ref="F177" si="65">ROUND(D177*E177,2)</f>
        <v>0</v>
      </c>
    </row>
    <row r="178" spans="1:6" x14ac:dyDescent="0.25">
      <c r="A178" s="48" t="s">
        <v>202</v>
      </c>
      <c r="B178" s="20" t="s">
        <v>203</v>
      </c>
      <c r="C178" s="21" t="s">
        <v>2</v>
      </c>
      <c r="D178" s="21">
        <v>6</v>
      </c>
      <c r="E178" s="27">
        <v>0</v>
      </c>
      <c r="F178" s="51">
        <f t="shared" ref="F178" si="66">ROUND(D178*E178,2)</f>
        <v>0</v>
      </c>
    </row>
    <row r="179" spans="1:6" ht="25.5" x14ac:dyDescent="0.25">
      <c r="A179" s="48" t="s">
        <v>207</v>
      </c>
      <c r="B179" s="20" t="s">
        <v>204</v>
      </c>
      <c r="C179" s="21"/>
      <c r="D179" s="21"/>
      <c r="E179" s="24"/>
      <c r="F179" s="52"/>
    </row>
    <row r="180" spans="1:6" x14ac:dyDescent="0.25">
      <c r="A180" s="48"/>
      <c r="B180" s="22" t="s">
        <v>92</v>
      </c>
      <c r="C180" s="21" t="s">
        <v>8</v>
      </c>
      <c r="D180" s="21">
        <v>1.6</v>
      </c>
      <c r="E180" s="27">
        <v>0</v>
      </c>
      <c r="F180" s="51">
        <f t="shared" ref="F180" si="67">ROUND(D180*E180,2)</f>
        <v>0</v>
      </c>
    </row>
    <row r="181" spans="1:6" ht="25.5" x14ac:dyDescent="0.25">
      <c r="A181" s="48"/>
      <c r="B181" s="22" t="s">
        <v>81</v>
      </c>
      <c r="C181" s="21" t="s">
        <v>8</v>
      </c>
      <c r="D181" s="21">
        <v>1.6</v>
      </c>
      <c r="E181" s="27">
        <v>0</v>
      </c>
      <c r="F181" s="51">
        <f>ROUND(D181*E181,2)</f>
        <v>0</v>
      </c>
    </row>
    <row r="182" spans="1:6" ht="25.5" x14ac:dyDescent="0.25">
      <c r="A182" s="48" t="s">
        <v>208</v>
      </c>
      <c r="B182" s="20" t="s">
        <v>206</v>
      </c>
      <c r="C182" s="21"/>
      <c r="D182" s="21"/>
      <c r="E182" s="24"/>
      <c r="F182" s="52"/>
    </row>
    <row r="183" spans="1:6" x14ac:dyDescent="0.25">
      <c r="A183" s="48"/>
      <c r="B183" s="22" t="s">
        <v>92</v>
      </c>
      <c r="C183" s="21" t="s">
        <v>8</v>
      </c>
      <c r="D183" s="21">
        <v>1.6</v>
      </c>
      <c r="E183" s="27">
        <v>0</v>
      </c>
      <c r="F183" s="51">
        <f>ROUND(D183*E183,2)</f>
        <v>0</v>
      </c>
    </row>
    <row r="184" spans="1:6" ht="25.5" x14ac:dyDescent="0.25">
      <c r="A184" s="48"/>
      <c r="B184" s="22" t="s">
        <v>81</v>
      </c>
      <c r="C184" s="21" t="s">
        <v>8</v>
      </c>
      <c r="D184" s="21">
        <v>1.6</v>
      </c>
      <c r="E184" s="27">
        <v>0</v>
      </c>
      <c r="F184" s="51">
        <f>ROUND(D184*E184,2)</f>
        <v>0</v>
      </c>
    </row>
    <row r="185" spans="1:6" ht="25.5" x14ac:dyDescent="0.25">
      <c r="A185" s="48" t="s">
        <v>209</v>
      </c>
      <c r="B185" s="20" t="s">
        <v>210</v>
      </c>
      <c r="C185" s="21"/>
      <c r="D185" s="21"/>
      <c r="E185" s="24"/>
      <c r="F185" s="52"/>
    </row>
    <row r="186" spans="1:6" x14ac:dyDescent="0.25">
      <c r="A186" s="48"/>
      <c r="B186" s="22" t="s">
        <v>92</v>
      </c>
      <c r="C186" s="21" t="s">
        <v>8</v>
      </c>
      <c r="D186" s="21">
        <v>1.6</v>
      </c>
      <c r="E186" s="27">
        <v>0</v>
      </c>
      <c r="F186" s="51">
        <f>ROUND(D186*E186,2)</f>
        <v>0</v>
      </c>
    </row>
    <row r="187" spans="1:6" ht="25.5" x14ac:dyDescent="0.25">
      <c r="A187" s="48"/>
      <c r="B187" s="22" t="s">
        <v>81</v>
      </c>
      <c r="C187" s="21" t="s">
        <v>8</v>
      </c>
      <c r="D187" s="21">
        <v>1.6</v>
      </c>
      <c r="E187" s="27">
        <v>0</v>
      </c>
      <c r="F187" s="51">
        <f>ROUND(D187*E187,2)</f>
        <v>0</v>
      </c>
    </row>
    <row r="188" spans="1:6" ht="25.5" x14ac:dyDescent="0.25">
      <c r="A188" s="48" t="s">
        <v>211</v>
      </c>
      <c r="B188" s="20" t="s">
        <v>274</v>
      </c>
      <c r="C188" s="21"/>
      <c r="D188" s="21"/>
      <c r="E188" s="24"/>
      <c r="F188" s="52"/>
    </row>
    <row r="189" spans="1:6" x14ac:dyDescent="0.25">
      <c r="A189" s="48"/>
      <c r="B189" s="22" t="s">
        <v>92</v>
      </c>
      <c r="C189" s="21" t="s">
        <v>8</v>
      </c>
      <c r="D189" s="21">
        <v>5</v>
      </c>
      <c r="E189" s="27">
        <v>0</v>
      </c>
      <c r="F189" s="51">
        <f>ROUND(D189*E189,2)</f>
        <v>0</v>
      </c>
    </row>
    <row r="190" spans="1:6" ht="25.5" x14ac:dyDescent="0.25">
      <c r="A190" s="48"/>
      <c r="B190" s="22" t="s">
        <v>81</v>
      </c>
      <c r="C190" s="21" t="s">
        <v>8</v>
      </c>
      <c r="D190" s="21">
        <v>5</v>
      </c>
      <c r="E190" s="27">
        <v>0</v>
      </c>
      <c r="F190" s="51">
        <f>ROUND(D190*E190,2)</f>
        <v>0</v>
      </c>
    </row>
    <row r="191" spans="1:6" ht="25.5" x14ac:dyDescent="0.25">
      <c r="A191" s="48" t="s">
        <v>212</v>
      </c>
      <c r="B191" s="20" t="s">
        <v>213</v>
      </c>
      <c r="C191" s="21"/>
      <c r="D191" s="21"/>
      <c r="E191" s="24"/>
      <c r="F191" s="52"/>
    </row>
    <row r="192" spans="1:6" x14ac:dyDescent="0.25">
      <c r="A192" s="48"/>
      <c r="B192" s="22" t="s">
        <v>92</v>
      </c>
      <c r="C192" s="21" t="s">
        <v>8</v>
      </c>
      <c r="D192" s="21">
        <v>3</v>
      </c>
      <c r="E192" s="27">
        <v>0</v>
      </c>
      <c r="F192" s="51">
        <f>ROUND(D192*E192,2)</f>
        <v>0</v>
      </c>
    </row>
    <row r="193" spans="1:6" ht="25.5" x14ac:dyDescent="0.25">
      <c r="A193" s="48"/>
      <c r="B193" s="22" t="s">
        <v>81</v>
      </c>
      <c r="C193" s="21" t="s">
        <v>8</v>
      </c>
      <c r="D193" s="21">
        <v>3</v>
      </c>
      <c r="E193" s="27">
        <v>0</v>
      </c>
      <c r="F193" s="51">
        <f>ROUND(D193*E193,2)</f>
        <v>0</v>
      </c>
    </row>
    <row r="194" spans="1:6" x14ac:dyDescent="0.25">
      <c r="A194" s="48" t="s">
        <v>214</v>
      </c>
      <c r="B194" s="20" t="s">
        <v>82</v>
      </c>
      <c r="C194" s="21" t="s">
        <v>2</v>
      </c>
      <c r="D194" s="21">
        <v>1</v>
      </c>
      <c r="E194" s="27">
        <v>0</v>
      </c>
      <c r="F194" s="51">
        <f>ROUND(D194*E194,2)</f>
        <v>0</v>
      </c>
    </row>
    <row r="195" spans="1:6" ht="26.25" thickBot="1" x14ac:dyDescent="0.3">
      <c r="A195" s="48" t="s">
        <v>215</v>
      </c>
      <c r="B195" s="20" t="s">
        <v>217</v>
      </c>
      <c r="C195" s="21" t="s">
        <v>2</v>
      </c>
      <c r="D195" s="21">
        <v>1</v>
      </c>
      <c r="E195" s="27">
        <v>0</v>
      </c>
      <c r="F195" s="51">
        <f>ROUND(D195*E195,2)</f>
        <v>0</v>
      </c>
    </row>
    <row r="196" spans="1:6" ht="16.5" thickTop="1" thickBot="1" x14ac:dyDescent="0.3">
      <c r="A196" s="69"/>
      <c r="B196" s="70" t="s">
        <v>216</v>
      </c>
      <c r="C196" s="71"/>
      <c r="D196" s="71"/>
      <c r="E196" s="72" t="s">
        <v>41</v>
      </c>
      <c r="F196" s="28">
        <f>SUM(F177:F195)</f>
        <v>0</v>
      </c>
    </row>
    <row r="197" spans="1:6" ht="15.75" thickTop="1" x14ac:dyDescent="0.25">
      <c r="A197" s="97" t="s">
        <v>218</v>
      </c>
      <c r="B197" s="140" t="s">
        <v>219</v>
      </c>
      <c r="C197" s="141"/>
      <c r="D197" s="142"/>
      <c r="E197" s="98"/>
      <c r="F197" s="99">
        <f t="shared" ref="F197:F198" si="68">D197*E197</f>
        <v>0</v>
      </c>
    </row>
    <row r="198" spans="1:6" ht="89.25" x14ac:dyDescent="0.25">
      <c r="A198" s="48"/>
      <c r="B198" s="20" t="s">
        <v>295</v>
      </c>
      <c r="C198" s="21"/>
      <c r="D198" s="21"/>
      <c r="E198" s="25"/>
      <c r="F198" s="57">
        <f t="shared" si="68"/>
        <v>0</v>
      </c>
    </row>
    <row r="199" spans="1:6" ht="38.25" x14ac:dyDescent="0.25">
      <c r="A199" s="48" t="s">
        <v>220</v>
      </c>
      <c r="B199" s="20" t="s">
        <v>291</v>
      </c>
      <c r="C199" s="21" t="s">
        <v>4</v>
      </c>
      <c r="D199" s="21">
        <v>12</v>
      </c>
      <c r="E199" s="27">
        <v>0</v>
      </c>
      <c r="F199" s="51">
        <f t="shared" ref="F199" si="69">ROUND(D199*E199,2)</f>
        <v>0</v>
      </c>
    </row>
    <row r="200" spans="1:6" ht="38.25" x14ac:dyDescent="0.25">
      <c r="A200" s="48" t="s">
        <v>221</v>
      </c>
      <c r="B200" s="20" t="s">
        <v>292</v>
      </c>
      <c r="C200" s="21" t="s">
        <v>4</v>
      </c>
      <c r="D200" s="21">
        <v>70</v>
      </c>
      <c r="E200" s="27">
        <v>0</v>
      </c>
      <c r="F200" s="51">
        <f t="shared" ref="F200" si="70">ROUND(D200*E200,2)</f>
        <v>0</v>
      </c>
    </row>
    <row r="201" spans="1:6" ht="38.25" x14ac:dyDescent="0.25">
      <c r="A201" s="48" t="s">
        <v>222</v>
      </c>
      <c r="B201" s="20" t="s">
        <v>293</v>
      </c>
      <c r="C201" s="21" t="s">
        <v>4</v>
      </c>
      <c r="D201" s="21">
        <v>120</v>
      </c>
      <c r="E201" s="27">
        <v>0</v>
      </c>
      <c r="F201" s="51">
        <f t="shared" ref="F201" si="71">ROUND(D201*E201,2)</f>
        <v>0</v>
      </c>
    </row>
    <row r="202" spans="1:6" ht="38.25" x14ac:dyDescent="0.25">
      <c r="A202" s="48" t="s">
        <v>223</v>
      </c>
      <c r="B202" s="20" t="s">
        <v>294</v>
      </c>
      <c r="C202" s="21" t="s">
        <v>4</v>
      </c>
      <c r="D202" s="21">
        <v>40</v>
      </c>
      <c r="E202" s="27">
        <v>0</v>
      </c>
      <c r="F202" s="51">
        <f t="shared" ref="F202" si="72">ROUND(D202*E202,2)</f>
        <v>0</v>
      </c>
    </row>
    <row r="203" spans="1:6" ht="26.25" thickBot="1" x14ac:dyDescent="0.3">
      <c r="A203" s="48" t="s">
        <v>224</v>
      </c>
      <c r="B203" s="20" t="s">
        <v>225</v>
      </c>
      <c r="C203" s="21" t="s">
        <v>2</v>
      </c>
      <c r="D203" s="21">
        <v>1</v>
      </c>
      <c r="E203" s="27">
        <v>0</v>
      </c>
      <c r="F203" s="51">
        <f t="shared" ref="F203" si="73">ROUND(D203*E203,2)</f>
        <v>0</v>
      </c>
    </row>
    <row r="204" spans="1:6" ht="16.5" thickTop="1" thickBot="1" x14ac:dyDescent="0.3">
      <c r="A204" s="69"/>
      <c r="B204" s="70" t="s">
        <v>226</v>
      </c>
      <c r="C204" s="71"/>
      <c r="D204" s="71"/>
      <c r="E204" s="72" t="s">
        <v>41</v>
      </c>
      <c r="F204" s="28">
        <f>SUM(F199:F203)</f>
        <v>0</v>
      </c>
    </row>
    <row r="205" spans="1:6" ht="15.75" thickTop="1" x14ac:dyDescent="0.25">
      <c r="A205" s="77" t="s">
        <v>228</v>
      </c>
      <c r="B205" s="124" t="s">
        <v>16</v>
      </c>
      <c r="C205" s="125"/>
      <c r="D205" s="126"/>
      <c r="E205" s="78"/>
      <c r="F205" s="79">
        <f t="shared" si="45"/>
        <v>0</v>
      </c>
    </row>
    <row r="206" spans="1:6" ht="25.5" x14ac:dyDescent="0.25">
      <c r="A206" s="48"/>
      <c r="B206" s="20" t="s">
        <v>227</v>
      </c>
      <c r="C206" s="21"/>
      <c r="D206" s="21"/>
      <c r="E206" s="25"/>
      <c r="F206" s="57">
        <f t="shared" si="45"/>
        <v>0</v>
      </c>
    </row>
    <row r="207" spans="1:6" ht="26.25" thickBot="1" x14ac:dyDescent="0.3">
      <c r="A207" s="48" t="s">
        <v>229</v>
      </c>
      <c r="B207" s="20" t="s">
        <v>290</v>
      </c>
      <c r="C207" s="21" t="s">
        <v>1</v>
      </c>
      <c r="D207" s="21">
        <v>30</v>
      </c>
      <c r="E207" s="27">
        <v>0</v>
      </c>
      <c r="F207" s="51">
        <f t="shared" ref="F207" si="74">ROUND(D207*E207,2)</f>
        <v>0</v>
      </c>
    </row>
    <row r="208" spans="1:6" ht="16.5" thickTop="1" thickBot="1" x14ac:dyDescent="0.3">
      <c r="A208" s="69"/>
      <c r="B208" s="70" t="s">
        <v>33</v>
      </c>
      <c r="C208" s="71"/>
      <c r="D208" s="71"/>
      <c r="E208" s="72" t="s">
        <v>41</v>
      </c>
      <c r="F208" s="28">
        <f>SUM(F207:F207)</f>
        <v>0</v>
      </c>
    </row>
    <row r="209" spans="1:6" ht="15.75" thickTop="1" x14ac:dyDescent="0.25">
      <c r="A209" s="53" t="s">
        <v>230</v>
      </c>
      <c r="B209" s="132" t="s">
        <v>231</v>
      </c>
      <c r="C209" s="133"/>
      <c r="D209" s="134"/>
      <c r="E209" s="80"/>
      <c r="F209" s="81">
        <f t="shared" ref="F209:F210" si="75">D209*E209</f>
        <v>0</v>
      </c>
    </row>
    <row r="210" spans="1:6" ht="25.5" x14ac:dyDescent="0.25">
      <c r="A210" s="48"/>
      <c r="B210" s="20" t="s">
        <v>233</v>
      </c>
      <c r="C210" s="21"/>
      <c r="D210" s="21"/>
      <c r="E210" s="25"/>
      <c r="F210" s="57">
        <f t="shared" si="75"/>
        <v>0</v>
      </c>
    </row>
    <row r="211" spans="1:6" ht="25.5" x14ac:dyDescent="0.25">
      <c r="A211" s="48" t="s">
        <v>242</v>
      </c>
      <c r="B211" s="22" t="s">
        <v>234</v>
      </c>
      <c r="C211" s="21" t="s">
        <v>1</v>
      </c>
      <c r="D211" s="21">
        <v>30</v>
      </c>
      <c r="E211" s="27">
        <v>0</v>
      </c>
      <c r="F211" s="51">
        <f t="shared" ref="F211" si="76">ROUND(D211*E211,2)</f>
        <v>0</v>
      </c>
    </row>
    <row r="212" spans="1:6" ht="15.75" thickBot="1" x14ac:dyDescent="0.3">
      <c r="A212" s="48" t="s">
        <v>243</v>
      </c>
      <c r="B212" s="22" t="s">
        <v>235</v>
      </c>
      <c r="C212" s="21" t="s">
        <v>1</v>
      </c>
      <c r="D212" s="21">
        <v>15</v>
      </c>
      <c r="E212" s="27">
        <v>0</v>
      </c>
      <c r="F212" s="51">
        <f t="shared" ref="F212" si="77">ROUND(D212*E212,2)</f>
        <v>0</v>
      </c>
    </row>
    <row r="213" spans="1:6" ht="27" thickTop="1" thickBot="1" x14ac:dyDescent="0.3">
      <c r="A213" s="69"/>
      <c r="B213" s="70" t="s">
        <v>232</v>
      </c>
      <c r="C213" s="71"/>
      <c r="D213" s="71"/>
      <c r="E213" s="72" t="s">
        <v>41</v>
      </c>
      <c r="F213" s="28">
        <f>SUM(F211:F212)</f>
        <v>0</v>
      </c>
    </row>
    <row r="214" spans="1:6" ht="15.75" thickTop="1" x14ac:dyDescent="0.25">
      <c r="A214" s="91" t="s">
        <v>246</v>
      </c>
      <c r="B214" s="143" t="s">
        <v>236</v>
      </c>
      <c r="C214" s="144"/>
      <c r="D214" s="145"/>
      <c r="E214" s="92"/>
      <c r="F214" s="93">
        <f t="shared" ref="F214" si="78">D214*E214</f>
        <v>0</v>
      </c>
    </row>
    <row r="215" spans="1:6" ht="38.25" x14ac:dyDescent="0.25">
      <c r="A215" s="48" t="s">
        <v>247</v>
      </c>
      <c r="B215" s="20" t="s">
        <v>237</v>
      </c>
      <c r="C215" s="21" t="s">
        <v>1</v>
      </c>
      <c r="D215" s="21">
        <v>1</v>
      </c>
      <c r="E215" s="27">
        <v>0</v>
      </c>
      <c r="F215" s="51">
        <f t="shared" ref="F215" si="79">ROUND(D215*E215,2)</f>
        <v>0</v>
      </c>
    </row>
    <row r="216" spans="1:6" ht="38.25" x14ac:dyDescent="0.25">
      <c r="A216" s="48" t="s">
        <v>248</v>
      </c>
      <c r="B216" s="20" t="s">
        <v>238</v>
      </c>
      <c r="C216" s="21" t="s">
        <v>1</v>
      </c>
      <c r="D216" s="21">
        <v>1</v>
      </c>
      <c r="E216" s="27">
        <v>0</v>
      </c>
      <c r="F216" s="51">
        <f t="shared" ref="F216" si="80">ROUND(D216*E216,2)</f>
        <v>0</v>
      </c>
    </row>
    <row r="217" spans="1:6" ht="51" x14ac:dyDescent="0.25">
      <c r="A217" s="48" t="s">
        <v>249</v>
      </c>
      <c r="B217" s="20" t="s">
        <v>239</v>
      </c>
      <c r="C217" s="21" t="s">
        <v>1</v>
      </c>
      <c r="D217" s="21">
        <v>2</v>
      </c>
      <c r="E217" s="27">
        <v>0</v>
      </c>
      <c r="F217" s="51">
        <f t="shared" ref="F217:F218" si="81">ROUND(D217*E217,2)</f>
        <v>0</v>
      </c>
    </row>
    <row r="218" spans="1:6" ht="38.25" x14ac:dyDescent="0.25">
      <c r="A218" s="48" t="s">
        <v>250</v>
      </c>
      <c r="B218" s="20" t="s">
        <v>240</v>
      </c>
      <c r="C218" s="21" t="s">
        <v>1</v>
      </c>
      <c r="D218" s="21">
        <v>2</v>
      </c>
      <c r="E218" s="27">
        <v>0</v>
      </c>
      <c r="F218" s="51">
        <f t="shared" si="81"/>
        <v>0</v>
      </c>
    </row>
    <row r="219" spans="1:6" ht="51" x14ac:dyDescent="0.25">
      <c r="A219" s="48" t="s">
        <v>251</v>
      </c>
      <c r="B219" s="20" t="s">
        <v>241</v>
      </c>
      <c r="C219" s="21" t="s">
        <v>1</v>
      </c>
      <c r="D219" s="21">
        <v>8</v>
      </c>
      <c r="E219" s="27">
        <v>0</v>
      </c>
      <c r="F219" s="51">
        <f t="shared" ref="F219" si="82">ROUND(D219*E219,2)</f>
        <v>0</v>
      </c>
    </row>
    <row r="220" spans="1:6" ht="26.25" thickBot="1" x14ac:dyDescent="0.3">
      <c r="A220" s="48" t="s">
        <v>252</v>
      </c>
      <c r="B220" s="20" t="s">
        <v>244</v>
      </c>
      <c r="C220" s="21" t="s">
        <v>1</v>
      </c>
      <c r="D220" s="21">
        <v>70</v>
      </c>
      <c r="E220" s="27">
        <v>0</v>
      </c>
      <c r="F220" s="51">
        <f t="shared" ref="F220" si="83">ROUND(D220*E220,2)</f>
        <v>0</v>
      </c>
    </row>
    <row r="221" spans="1:6" ht="16.5" thickTop="1" thickBot="1" x14ac:dyDescent="0.3">
      <c r="A221" s="69"/>
      <c r="B221" s="70" t="s">
        <v>245</v>
      </c>
      <c r="C221" s="71"/>
      <c r="D221" s="71"/>
      <c r="E221" s="72" t="s">
        <v>41</v>
      </c>
      <c r="F221" s="28">
        <f>SUM(F215:F220)</f>
        <v>0</v>
      </c>
    </row>
    <row r="222" spans="1:6" ht="15.75" thickTop="1" x14ac:dyDescent="0.25">
      <c r="A222" s="97" t="s">
        <v>253</v>
      </c>
      <c r="B222" s="140" t="s">
        <v>254</v>
      </c>
      <c r="C222" s="141"/>
      <c r="D222" s="142"/>
      <c r="E222" s="98"/>
      <c r="F222" s="99">
        <f t="shared" ref="F222" si="84">D222*E222</f>
        <v>0</v>
      </c>
    </row>
    <row r="223" spans="1:6" ht="76.5" x14ac:dyDescent="0.25">
      <c r="A223" s="48" t="s">
        <v>255</v>
      </c>
      <c r="B223" s="20" t="s">
        <v>289</v>
      </c>
      <c r="C223" s="21" t="s">
        <v>1</v>
      </c>
      <c r="D223" s="21">
        <v>2</v>
      </c>
      <c r="E223" s="27">
        <v>0</v>
      </c>
      <c r="F223" s="51">
        <f t="shared" ref="F223:F229" si="85">ROUND(D223*E223,2)</f>
        <v>0</v>
      </c>
    </row>
    <row r="224" spans="1:6" ht="51" x14ac:dyDescent="0.25">
      <c r="A224" s="48" t="s">
        <v>258</v>
      </c>
      <c r="B224" s="20" t="s">
        <v>278</v>
      </c>
      <c r="C224" s="21" t="s">
        <v>1</v>
      </c>
      <c r="D224" s="21">
        <v>6</v>
      </c>
      <c r="E224" s="27">
        <v>0</v>
      </c>
      <c r="F224" s="51">
        <f t="shared" si="85"/>
        <v>0</v>
      </c>
    </row>
    <row r="225" spans="1:6" x14ac:dyDescent="0.25">
      <c r="A225" s="48" t="s">
        <v>259</v>
      </c>
      <c r="B225" s="20" t="s">
        <v>256</v>
      </c>
      <c r="C225" s="21" t="s">
        <v>4</v>
      </c>
      <c r="D225" s="21">
        <v>50</v>
      </c>
      <c r="E225" s="27">
        <v>0</v>
      </c>
      <c r="F225" s="51">
        <f t="shared" si="85"/>
        <v>0</v>
      </c>
    </row>
    <row r="226" spans="1:6" ht="38.25" x14ac:dyDescent="0.25">
      <c r="A226" s="48" t="s">
        <v>260</v>
      </c>
      <c r="B226" s="20" t="s">
        <v>257</v>
      </c>
      <c r="C226" s="21" t="s">
        <v>1</v>
      </c>
      <c r="D226" s="21">
        <v>6</v>
      </c>
      <c r="E226" s="27">
        <v>0</v>
      </c>
      <c r="F226" s="51">
        <f t="shared" si="85"/>
        <v>0</v>
      </c>
    </row>
    <row r="227" spans="1:6" x14ac:dyDescent="0.25">
      <c r="A227" s="48" t="s">
        <v>261</v>
      </c>
      <c r="B227" s="20" t="s">
        <v>79</v>
      </c>
      <c r="C227" s="21" t="s">
        <v>1</v>
      </c>
      <c r="D227" s="21">
        <v>12</v>
      </c>
      <c r="E227" s="27">
        <v>0</v>
      </c>
      <c r="F227" s="51">
        <f t="shared" si="85"/>
        <v>0</v>
      </c>
    </row>
    <row r="228" spans="1:6" x14ac:dyDescent="0.25">
      <c r="A228" s="48" t="s">
        <v>262</v>
      </c>
      <c r="B228" s="20" t="s">
        <v>275</v>
      </c>
      <c r="C228" s="21" t="s">
        <v>1</v>
      </c>
      <c r="D228" s="21">
        <v>1</v>
      </c>
      <c r="E228" s="27">
        <v>0</v>
      </c>
      <c r="F228" s="51">
        <f t="shared" ref="F228" si="86">ROUND(D228*E228,2)</f>
        <v>0</v>
      </c>
    </row>
    <row r="229" spans="1:6" ht="15.75" thickBot="1" x14ac:dyDescent="0.3">
      <c r="A229" s="48" t="s">
        <v>277</v>
      </c>
      <c r="B229" s="20" t="s">
        <v>276</v>
      </c>
      <c r="C229" s="21" t="s">
        <v>1</v>
      </c>
      <c r="D229" s="21">
        <v>1</v>
      </c>
      <c r="E229" s="27">
        <v>0</v>
      </c>
      <c r="F229" s="51">
        <f t="shared" si="85"/>
        <v>0</v>
      </c>
    </row>
    <row r="230" spans="1:6" ht="16.5" thickTop="1" thickBot="1" x14ac:dyDescent="0.3">
      <c r="A230" s="69"/>
      <c r="B230" s="70" t="s">
        <v>245</v>
      </c>
      <c r="C230" s="71"/>
      <c r="D230" s="71"/>
      <c r="E230" s="72" t="s">
        <v>41</v>
      </c>
      <c r="F230" s="28">
        <f>SUM(F223:F229)</f>
        <v>0</v>
      </c>
    </row>
    <row r="231" spans="1:6" ht="15.75" thickTop="1" x14ac:dyDescent="0.25">
      <c r="A231" s="82" t="s">
        <v>279</v>
      </c>
      <c r="B231" s="83" t="s">
        <v>18</v>
      </c>
      <c r="C231" s="84"/>
      <c r="D231" s="84"/>
      <c r="E231" s="85"/>
      <c r="F231" s="86"/>
    </row>
    <row r="232" spans="1:6" x14ac:dyDescent="0.25">
      <c r="A232" s="48"/>
      <c r="B232" s="20" t="s">
        <v>283</v>
      </c>
      <c r="C232" s="21" t="s">
        <v>2</v>
      </c>
      <c r="D232" s="21">
        <v>1</v>
      </c>
      <c r="E232" s="27">
        <v>0</v>
      </c>
      <c r="F232" s="51">
        <f t="shared" ref="F232:F235" si="87">ROUND(D232*E232,2)</f>
        <v>0</v>
      </c>
    </row>
    <row r="233" spans="1:6" x14ac:dyDescent="0.25">
      <c r="A233" s="48"/>
      <c r="B233" s="20" t="s">
        <v>285</v>
      </c>
      <c r="C233" s="21" t="s">
        <v>2</v>
      </c>
      <c r="D233" s="21">
        <v>1</v>
      </c>
      <c r="E233" s="27">
        <v>0</v>
      </c>
      <c r="F233" s="51">
        <f t="shared" ref="F233:F234" si="88">ROUND(D233*E233,2)</f>
        <v>0</v>
      </c>
    </row>
    <row r="234" spans="1:6" x14ac:dyDescent="0.25">
      <c r="A234" s="48"/>
      <c r="B234" s="20" t="s">
        <v>284</v>
      </c>
      <c r="C234" s="21" t="s">
        <v>2</v>
      </c>
      <c r="D234" s="21">
        <v>1</v>
      </c>
      <c r="E234" s="27">
        <v>0</v>
      </c>
      <c r="F234" s="51">
        <f t="shared" si="88"/>
        <v>0</v>
      </c>
    </row>
    <row r="235" spans="1:6" x14ac:dyDescent="0.25">
      <c r="A235" s="48"/>
      <c r="B235" s="20" t="s">
        <v>17</v>
      </c>
      <c r="C235" s="21" t="s">
        <v>1</v>
      </c>
      <c r="D235" s="21">
        <v>1</v>
      </c>
      <c r="E235" s="27">
        <v>0</v>
      </c>
      <c r="F235" s="51">
        <f t="shared" si="87"/>
        <v>0</v>
      </c>
    </row>
    <row r="236" spans="1:6" x14ac:dyDescent="0.25">
      <c r="A236" s="48"/>
      <c r="B236" s="20" t="s">
        <v>19</v>
      </c>
      <c r="C236" s="21" t="s">
        <v>2</v>
      </c>
      <c r="D236" s="21">
        <v>1</v>
      </c>
      <c r="E236" s="27">
        <v>0</v>
      </c>
      <c r="F236" s="51">
        <f t="shared" ref="F236:F239" si="89">ROUND(D236*E236,2)</f>
        <v>0</v>
      </c>
    </row>
    <row r="237" spans="1:6" x14ac:dyDescent="0.25">
      <c r="A237" s="48"/>
      <c r="B237" s="20" t="s">
        <v>20</v>
      </c>
      <c r="C237" s="21" t="s">
        <v>2</v>
      </c>
      <c r="D237" s="21">
        <v>1</v>
      </c>
      <c r="E237" s="27">
        <v>0</v>
      </c>
      <c r="F237" s="51">
        <f t="shared" si="89"/>
        <v>0</v>
      </c>
    </row>
    <row r="238" spans="1:6" x14ac:dyDescent="0.25">
      <c r="A238" s="48"/>
      <c r="B238" s="20" t="s">
        <v>21</v>
      </c>
      <c r="C238" s="21" t="s">
        <v>2</v>
      </c>
      <c r="D238" s="21">
        <v>1</v>
      </c>
      <c r="E238" s="27">
        <v>0</v>
      </c>
      <c r="F238" s="51">
        <f t="shared" si="89"/>
        <v>0</v>
      </c>
    </row>
    <row r="239" spans="1:6" ht="15.75" thickBot="1" x14ac:dyDescent="0.3">
      <c r="A239" s="59"/>
      <c r="B239" s="60" t="s">
        <v>22</v>
      </c>
      <c r="C239" s="61" t="s">
        <v>2</v>
      </c>
      <c r="D239" s="61">
        <v>1</v>
      </c>
      <c r="E239" s="62">
        <v>0</v>
      </c>
      <c r="F239" s="63">
        <f t="shared" si="89"/>
        <v>0</v>
      </c>
    </row>
    <row r="240" spans="1:6" ht="16.5" thickTop="1" thickBot="1" x14ac:dyDescent="0.3">
      <c r="A240" s="69"/>
      <c r="B240" s="70" t="s">
        <v>34</v>
      </c>
      <c r="C240" s="71"/>
      <c r="D240" s="71"/>
      <c r="E240" s="72" t="s">
        <v>41</v>
      </c>
      <c r="F240" s="28">
        <f>SUM(F232:F239)</f>
        <v>0</v>
      </c>
    </row>
    <row r="241" spans="2:6" ht="15.75" thickTop="1" x14ac:dyDescent="0.25"/>
    <row r="242" spans="2:6" x14ac:dyDescent="0.25">
      <c r="B242" s="14" t="s">
        <v>23</v>
      </c>
    </row>
    <row r="243" spans="2:6" ht="33" customHeight="1" x14ac:dyDescent="0.25">
      <c r="B243" s="127" t="s">
        <v>24</v>
      </c>
      <c r="C243" s="127"/>
      <c r="D243" s="127"/>
      <c r="E243" s="127"/>
      <c r="F243" s="127"/>
    </row>
    <row r="244" spans="2:6" ht="15" customHeight="1" x14ac:dyDescent="0.25">
      <c r="B244" s="19"/>
      <c r="C244" s="19"/>
      <c r="D244" s="19"/>
      <c r="E244" s="19"/>
      <c r="F244" s="19"/>
    </row>
    <row r="245" spans="2:6" ht="39.75" customHeight="1" x14ac:dyDescent="0.25">
      <c r="B245" s="127" t="s">
        <v>31</v>
      </c>
      <c r="C245" s="127"/>
      <c r="D245" s="127"/>
      <c r="E245" s="127"/>
      <c r="F245" s="127"/>
    </row>
    <row r="246" spans="2:6" ht="18" customHeight="1" x14ac:dyDescent="0.25">
      <c r="B246" s="15"/>
    </row>
    <row r="247" spans="2:6" ht="94.5" customHeight="1" x14ac:dyDescent="0.25">
      <c r="B247" s="128" t="s">
        <v>27</v>
      </c>
      <c r="C247" s="128"/>
      <c r="D247" s="128"/>
      <c r="E247" s="128"/>
      <c r="F247" s="128"/>
    </row>
  </sheetData>
  <mergeCells count="18">
    <mergeCell ref="B222:D222"/>
    <mergeCell ref="B135:D135"/>
    <mergeCell ref="B205:D205"/>
    <mergeCell ref="B243:F243"/>
    <mergeCell ref="B247:F247"/>
    <mergeCell ref="A2:F2"/>
    <mergeCell ref="B5:C5"/>
    <mergeCell ref="B45:C45"/>
    <mergeCell ref="B89:E89"/>
    <mergeCell ref="B209:D209"/>
    <mergeCell ref="B245:F245"/>
    <mergeCell ref="B56:C56"/>
    <mergeCell ref="B67:C67"/>
    <mergeCell ref="B78:C78"/>
    <mergeCell ref="B154:D154"/>
    <mergeCell ref="B175:D175"/>
    <mergeCell ref="B197:D197"/>
    <mergeCell ref="B214:D214"/>
  </mergeCells>
  <conditionalFormatting sqref="F21">
    <cfRule type="expression" dxfId="17" priority="21">
      <formula>CELL("protect", INDIRECT(ADDRESS(ROW(),COLUMN())))=0</formula>
    </cfRule>
  </conditionalFormatting>
  <conditionalFormatting sqref="F16">
    <cfRule type="expression" dxfId="16" priority="20">
      <formula>CELL("protect", INDIRECT(ADDRESS(ROW(),COLUMN())))=0</formula>
    </cfRule>
  </conditionalFormatting>
  <conditionalFormatting sqref="F55">
    <cfRule type="expression" dxfId="15" priority="19">
      <formula>CELL("protect", INDIRECT(ADDRESS(ROW(),COLUMN())))=0</formula>
    </cfRule>
  </conditionalFormatting>
  <conditionalFormatting sqref="F134">
    <cfRule type="expression" dxfId="14" priority="15">
      <formula>CELL("protect", INDIRECT(ADDRESS(ROW(),COLUMN())))=0</formula>
    </cfRule>
  </conditionalFormatting>
  <conditionalFormatting sqref="F153">
    <cfRule type="expression" dxfId="13" priority="14">
      <formula>CELL("protect", INDIRECT(ADDRESS(ROW(),COLUMN())))=0</formula>
    </cfRule>
  </conditionalFormatting>
  <conditionalFormatting sqref="F208">
    <cfRule type="expression" dxfId="12" priority="13">
      <formula>CELL("protect", INDIRECT(ADDRESS(ROW(),COLUMN())))=0</formula>
    </cfRule>
  </conditionalFormatting>
  <conditionalFormatting sqref="F213">
    <cfRule type="expression" dxfId="11" priority="12">
      <formula>CELL("protect", INDIRECT(ADDRESS(ROW(),COLUMN())))=0</formula>
    </cfRule>
  </conditionalFormatting>
  <conditionalFormatting sqref="F240">
    <cfRule type="expression" dxfId="10" priority="11">
      <formula>CELL("protect", INDIRECT(ADDRESS(ROW(),COLUMN())))=0</formula>
    </cfRule>
  </conditionalFormatting>
  <conditionalFormatting sqref="F32">
    <cfRule type="expression" dxfId="9" priority="10">
      <formula>CELL("protect", INDIRECT(ADDRESS(ROW(),COLUMN())))=0</formula>
    </cfRule>
  </conditionalFormatting>
  <conditionalFormatting sqref="F43:F44">
    <cfRule type="expression" dxfId="8" priority="9">
      <formula>CELL("protect", INDIRECT(ADDRESS(ROW(),COLUMN())))=0</formula>
    </cfRule>
  </conditionalFormatting>
  <conditionalFormatting sqref="F66">
    <cfRule type="expression" dxfId="7" priority="8">
      <formula>CELL("protect", INDIRECT(ADDRESS(ROW(),COLUMN())))=0</formula>
    </cfRule>
  </conditionalFormatting>
  <conditionalFormatting sqref="F77">
    <cfRule type="expression" dxfId="6" priority="7">
      <formula>CELL("protect", INDIRECT(ADDRESS(ROW(),COLUMN())))=0</formula>
    </cfRule>
  </conditionalFormatting>
  <conditionalFormatting sqref="F88">
    <cfRule type="expression" dxfId="5" priority="6">
      <formula>CELL("protect", INDIRECT(ADDRESS(ROW(),COLUMN())))=0</formula>
    </cfRule>
  </conditionalFormatting>
  <conditionalFormatting sqref="F174">
    <cfRule type="expression" dxfId="4" priority="5">
      <formula>CELL("protect", INDIRECT(ADDRESS(ROW(),COLUMN())))=0</formula>
    </cfRule>
  </conditionalFormatting>
  <conditionalFormatting sqref="F196">
    <cfRule type="expression" dxfId="3" priority="4">
      <formula>CELL("protect", INDIRECT(ADDRESS(ROW(),COLUMN())))=0</formula>
    </cfRule>
  </conditionalFormatting>
  <conditionalFormatting sqref="F204">
    <cfRule type="expression" dxfId="2" priority="3">
      <formula>CELL("protect", INDIRECT(ADDRESS(ROW(),COLUMN())))=0</formula>
    </cfRule>
  </conditionalFormatting>
  <conditionalFormatting sqref="F221">
    <cfRule type="expression" dxfId="1" priority="2">
      <formula>CELL("protect", INDIRECT(ADDRESS(ROW(),COLUMN())))=0</formula>
    </cfRule>
  </conditionalFormatting>
  <conditionalFormatting sqref="F230">
    <cfRule type="expression" dxfId="0" priority="1">
      <formula>CELL("protect", INDIRECT(ADDRESS(ROW(),COLUMN())))=0</formula>
    </cfRule>
  </conditionalFormatting>
  <dataValidations count="1">
    <dataValidation type="custom" showInputMessage="1" showErrorMessage="1" errorTitle="Nepravilen vnos cene" error="Cena mora biti nenegativno število z največ dvema decimalkama!" sqref="E171:E173 E223:E229 E211:E212 E8:E11 E13:E15 E26:E28 E24 E30:E31 E35 E53:E54 E64:E65 E75:E76 E80:E84 E86:E87 E92:E99 E101:E115 E137:E152 E156:E159 E161:E163 E165:E166 E168:E169 E117:E127 E129:E133 E177:E178 E19:E20 E180:E181 E69:E73 E183:E184 E41:E42 E186:E187 E189:E190 E192:E195 E207 E215:E220 E37:E39 E58:E62 E47:E51 E232:E239 E199:E203">
      <formula1>AND(ISNUMBER(E8),E8&gt;=0,(E8*100)-INT(E8*100)=0,NOT(ISBLANK(E8)))</formula1>
    </dataValidation>
  </dataValidations>
  <pageMargins left="0.98425196850393704" right="0.59055118110236227" top="1.0629921259842521" bottom="0.74803149606299213" header="0.47244094488188981" footer="0.31496062992125984"/>
  <pageSetup paperSize="9" scale="69" orientation="portrait" r:id="rId1"/>
  <headerFooter>
    <oddHeader>&amp;L&amp;10REEP21 - A430/005 - 6E/06 
&amp;8_________________________________________________________________&amp;C&amp;G&amp;R&amp;10&amp;P/&amp;N&amp;11
&amp;8_________________________________________________________________</oddHeader>
    <oddFooter>&amp;L&amp;8Datoteka: &amp;F
Objekt: RTP 110/35/20kV Kobarid &amp;R&amp;8Id. oznaka: REEP21---6E0620
Datum:               marec 2018</oddFooter>
  </headerFooter>
  <rowBreaks count="4" manualBreakCount="4">
    <brk id="44" max="5" man="1"/>
    <brk id="88" max="5" man="1"/>
    <brk id="174" max="5" man="1"/>
    <brk id="208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</vt:lpstr>
      <vt:lpstr>ELKTROMONTAŽNA DELA</vt:lpstr>
      <vt:lpstr>'ELKTROMONTAŽNA DELA'!Področje_tiskanja</vt:lpstr>
      <vt:lpstr>Rekapitulacija!Področje_tiskanja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Tomaž Štrumbelj</dc:creator>
  <cp:lastModifiedBy>Tomaž Štrumbelj</cp:lastModifiedBy>
  <cp:lastPrinted>2018-03-16T07:27:55Z</cp:lastPrinted>
  <dcterms:created xsi:type="dcterms:W3CDTF">2011-11-16T13:37:14Z</dcterms:created>
  <dcterms:modified xsi:type="dcterms:W3CDTF">2018-03-16T07:54:50Z</dcterms:modified>
</cp:coreProperties>
</file>