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checkCompatibility="1" defaultThemeVersion="124226"/>
  <mc:AlternateContent xmlns:mc="http://schemas.openxmlformats.org/markup-compatibility/2006">
    <mc:Choice Requires="x15">
      <x15ac:absPath xmlns:x15ac="http://schemas.microsoft.com/office/spreadsheetml/2010/11/ac" url="C:\Users\el6469\Desktop\"/>
    </mc:Choice>
  </mc:AlternateContent>
  <xr:revisionPtr revIDLastSave="0" documentId="13_ncr:1_{AE645BEA-B797-456F-A07E-CB1D74807D83}" xr6:coauthVersionLast="44" xr6:coauthVersionMax="45" xr10:uidLastSave="{00000000-0000-0000-0000-000000000000}"/>
  <bookViews>
    <workbookView xWindow="-120" yWindow="-120" windowWidth="29040" windowHeight="15840" xr2:uid="{00000000-000D-0000-FFFF-FFFF00000000}"/>
  </bookViews>
  <sheets>
    <sheet name="POPIS_ZA_RAZPIS-čistopis" sheetId="12" r:id="rId1"/>
  </sheets>
  <definedNames>
    <definedName name="_xlnm.Print_Area" localSheetId="0">'POPIS_ZA_RAZPIS-čistopis'!$A$1:$F$497</definedName>
    <definedName name="_xlnm.Print_Titles" localSheetId="0">'POPIS_ZA_RAZPIS-čistopis'!$97:$98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53" i="12" l="1"/>
  <c r="F388" i="12" l="1"/>
  <c r="F386" i="12"/>
  <c r="F367" i="12"/>
  <c r="F398" i="12" l="1"/>
  <c r="F377" i="12"/>
  <c r="F373" i="12"/>
  <c r="F311" i="12" l="1"/>
  <c r="F310" i="12"/>
  <c r="F309" i="12"/>
  <c r="F306" i="12"/>
  <c r="F305" i="12"/>
  <c r="F304" i="12"/>
  <c r="F281" i="12"/>
  <c r="F282" i="12"/>
  <c r="F283" i="12"/>
  <c r="F491" i="12" l="1"/>
  <c r="F490" i="12"/>
  <c r="F489" i="12"/>
  <c r="F488" i="12"/>
  <c r="F487" i="12"/>
  <c r="F486" i="12"/>
  <c r="F485" i="12"/>
  <c r="F484" i="12"/>
  <c r="F483" i="12"/>
  <c r="F482" i="12"/>
  <c r="F481" i="12"/>
  <c r="F480" i="12"/>
  <c r="F479" i="12"/>
  <c r="F478" i="12"/>
  <c r="F477" i="12"/>
  <c r="F476" i="12"/>
  <c r="F475" i="12"/>
  <c r="F474" i="12"/>
  <c r="F473" i="12"/>
  <c r="F472" i="12"/>
  <c r="F471" i="12"/>
  <c r="F470" i="12"/>
  <c r="F469" i="12"/>
  <c r="F468" i="12"/>
  <c r="F467" i="12"/>
  <c r="F466" i="12"/>
  <c r="F465" i="12"/>
  <c r="F464" i="12"/>
  <c r="F463" i="12"/>
  <c r="F462" i="12"/>
  <c r="F461" i="12"/>
  <c r="F460" i="12"/>
  <c r="F459" i="12"/>
  <c r="F458" i="12"/>
  <c r="F457" i="12"/>
  <c r="F456" i="12"/>
  <c r="F455" i="12"/>
  <c r="F454" i="12"/>
  <c r="F453" i="12"/>
  <c r="F151" i="12"/>
  <c r="F150" i="12"/>
  <c r="F149" i="12"/>
  <c r="F148" i="12"/>
  <c r="F452" i="12"/>
  <c r="F451" i="12"/>
  <c r="F450" i="12"/>
  <c r="F449" i="12"/>
  <c r="F448" i="12"/>
  <c r="F447" i="12"/>
  <c r="F446" i="12"/>
  <c r="F445" i="12"/>
  <c r="F444" i="12"/>
  <c r="F443" i="12"/>
  <c r="F442" i="12"/>
  <c r="F441" i="12"/>
  <c r="F440" i="12"/>
  <c r="F439" i="12"/>
  <c r="F438" i="12"/>
  <c r="F437" i="12"/>
  <c r="F436" i="12"/>
  <c r="F435" i="12"/>
  <c r="F434" i="12"/>
  <c r="F433" i="12"/>
  <c r="F432" i="12"/>
  <c r="F431" i="12"/>
  <c r="F430" i="12"/>
  <c r="F429" i="12"/>
  <c r="F428" i="12"/>
  <c r="F427" i="12"/>
  <c r="F426" i="12"/>
  <c r="F425" i="12"/>
  <c r="F424" i="12"/>
  <c r="F423" i="12"/>
  <c r="F422" i="12"/>
  <c r="F421" i="12"/>
  <c r="F420" i="12"/>
  <c r="F419" i="12"/>
  <c r="F418" i="12"/>
  <c r="F417" i="12"/>
  <c r="F416" i="12"/>
  <c r="F415" i="12"/>
  <c r="F414" i="12"/>
  <c r="F413" i="12"/>
  <c r="F412" i="12"/>
  <c r="F410" i="12"/>
  <c r="F409" i="12"/>
  <c r="F408" i="12"/>
  <c r="F407" i="12"/>
  <c r="F406" i="12"/>
  <c r="F405" i="12"/>
  <c r="F404" i="12"/>
  <c r="F403" i="12"/>
  <c r="F402" i="12"/>
  <c r="F401" i="12"/>
  <c r="F400" i="12"/>
  <c r="F399" i="12"/>
  <c r="F394" i="12"/>
  <c r="F393" i="12"/>
  <c r="F392" i="12"/>
  <c r="F391" i="12"/>
  <c r="F390" i="12"/>
  <c r="F383" i="12"/>
  <c r="F382" i="12"/>
  <c r="F381" i="12"/>
  <c r="F380" i="12"/>
  <c r="F379" i="12"/>
  <c r="F378" i="12"/>
  <c r="F375" i="12"/>
  <c r="F374" i="12"/>
  <c r="F372" i="12"/>
  <c r="F371" i="12"/>
  <c r="F370" i="12"/>
  <c r="F365" i="12"/>
  <c r="F362" i="12"/>
  <c r="F361" i="12"/>
  <c r="F360" i="12"/>
  <c r="F342" i="12"/>
  <c r="F340" i="12"/>
  <c r="F321" i="12"/>
  <c r="F320" i="12"/>
  <c r="F319" i="12"/>
  <c r="F318" i="12"/>
  <c r="F317" i="12"/>
  <c r="F316" i="12"/>
  <c r="F315" i="12"/>
  <c r="F314" i="12"/>
  <c r="F313" i="12"/>
  <c r="F312" i="12"/>
  <c r="F301" i="12"/>
  <c r="F300" i="12"/>
  <c r="F299" i="12"/>
  <c r="F298" i="12"/>
  <c r="F297" i="12"/>
  <c r="F296" i="12"/>
  <c r="F295" i="12"/>
  <c r="F294" i="12"/>
  <c r="F280" i="12"/>
  <c r="F279" i="12"/>
  <c r="F278" i="12"/>
  <c r="F277" i="12"/>
  <c r="F276" i="12"/>
  <c r="F275" i="12"/>
  <c r="F274" i="12"/>
  <c r="F273" i="12"/>
  <c r="F272" i="12"/>
  <c r="F271" i="12"/>
  <c r="F270" i="12"/>
  <c r="F254" i="12"/>
  <c r="F233" i="12"/>
  <c r="F232" i="12"/>
  <c r="F231" i="12"/>
  <c r="F230" i="12"/>
  <c r="F229" i="12"/>
  <c r="F227" i="12"/>
  <c r="F221" i="12"/>
  <c r="F220" i="12"/>
  <c r="F219" i="12"/>
  <c r="F202" i="12"/>
  <c r="F200" i="12"/>
  <c r="F199" i="12"/>
  <c r="F125" i="12"/>
  <c r="F126" i="12"/>
  <c r="F177" i="12"/>
  <c r="F176" i="12"/>
  <c r="F175" i="12"/>
  <c r="F174" i="12"/>
  <c r="F173" i="12"/>
  <c r="F172" i="12"/>
  <c r="F171" i="12"/>
  <c r="F170" i="12"/>
  <c r="F169" i="12"/>
  <c r="F161" i="12"/>
  <c r="F146" i="12"/>
  <c r="F145" i="12"/>
  <c r="F144" i="12"/>
  <c r="F143" i="12"/>
  <c r="F142" i="12"/>
  <c r="A479" i="12"/>
  <c r="A481" i="12" s="1"/>
  <c r="A483" i="12" s="1"/>
  <c r="A485" i="12" s="1"/>
  <c r="A487" i="12" s="1"/>
  <c r="A489" i="12" s="1"/>
  <c r="A491" i="12" s="1"/>
  <c r="A433" i="12"/>
  <c r="A435" i="12" s="1"/>
  <c r="A437" i="12" s="1"/>
  <c r="A439" i="12" s="1"/>
  <c r="A441" i="12" s="1"/>
  <c r="A443" i="12" s="1"/>
  <c r="A445" i="12" s="1"/>
  <c r="A447" i="12" s="1"/>
  <c r="A449" i="12" s="1"/>
  <c r="A356" i="12"/>
  <c r="A358" i="12" s="1"/>
  <c r="A360" i="12" s="1"/>
  <c r="A362" i="12" s="1"/>
  <c r="A338" i="12"/>
  <c r="A315" i="12"/>
  <c r="A317" i="12" s="1"/>
  <c r="A319" i="12" s="1"/>
  <c r="A321" i="12" s="1"/>
  <c r="A268" i="12"/>
  <c r="A270" i="12" s="1"/>
  <c r="A272" i="12" s="1"/>
  <c r="A274" i="12" s="1"/>
  <c r="A276" i="12" s="1"/>
  <c r="A278" i="12" s="1"/>
  <c r="A280" i="12" s="1"/>
  <c r="A282" i="12" s="1"/>
  <c r="A146" i="12"/>
  <c r="F358" i="12"/>
  <c r="F356" i="12"/>
  <c r="F354" i="12"/>
  <c r="F353" i="12"/>
  <c r="F351" i="12"/>
  <c r="F350" i="12"/>
  <c r="F346" i="12"/>
  <c r="F338" i="12"/>
  <c r="F336" i="12"/>
  <c r="F335" i="12"/>
  <c r="F334" i="12"/>
  <c r="F332" i="12"/>
  <c r="F328" i="12"/>
  <c r="F326" i="12"/>
  <c r="F291" i="12"/>
  <c r="A291" i="12"/>
  <c r="F290" i="12"/>
  <c r="F289" i="12"/>
  <c r="F285" i="12"/>
  <c r="F268" i="12"/>
  <c r="F266" i="12"/>
  <c r="F265" i="12"/>
  <c r="F264" i="12"/>
  <c r="F260" i="12"/>
  <c r="F258" i="12"/>
  <c r="F257" i="12"/>
  <c r="F256" i="12"/>
  <c r="F252" i="12"/>
  <c r="F250" i="12"/>
  <c r="F249" i="12"/>
  <c r="F248" i="12"/>
  <c r="F247" i="12"/>
  <c r="F246" i="12"/>
  <c r="A246" i="12"/>
  <c r="A248" i="12" s="1"/>
  <c r="F243" i="12"/>
  <c r="F242" i="12"/>
  <c r="F235" i="12"/>
  <c r="F225" i="12"/>
  <c r="F223" i="12"/>
  <c r="F217" i="12"/>
  <c r="F215" i="12"/>
  <c r="F213" i="12"/>
  <c r="F211" i="12"/>
  <c r="F209" i="12"/>
  <c r="F207" i="12"/>
  <c r="F205" i="12"/>
  <c r="F196" i="12"/>
  <c r="F195" i="12"/>
  <c r="F194" i="12"/>
  <c r="F187" i="12"/>
  <c r="F186" i="12"/>
  <c r="F185" i="12"/>
  <c r="F184" i="12"/>
  <c r="H177" i="12"/>
  <c r="H176" i="12"/>
  <c r="H175" i="12"/>
  <c r="H174" i="12"/>
  <c r="H173" i="12"/>
  <c r="H172" i="12"/>
  <c r="H171" i="12"/>
  <c r="H170" i="12"/>
  <c r="H169" i="12"/>
  <c r="F167" i="12"/>
  <c r="F165" i="12"/>
  <c r="F163" i="12"/>
  <c r="F159" i="12"/>
  <c r="F157" i="12"/>
  <c r="F155" i="12"/>
  <c r="F153" i="12"/>
  <c r="F130" i="12"/>
  <c r="F128" i="12"/>
  <c r="F124" i="12"/>
  <c r="A124" i="12"/>
  <c r="A128" i="12" s="1"/>
  <c r="A130" i="12" s="1"/>
  <c r="A132" i="12" s="1"/>
  <c r="A340" i="12" l="1"/>
  <c r="A342" i="12" s="1"/>
  <c r="F345" i="12"/>
  <c r="F81" i="12" s="1"/>
  <c r="A451" i="12"/>
  <c r="A493" i="12"/>
  <c r="A126" i="12"/>
  <c r="A155" i="12"/>
  <c r="A157" i="12" s="1"/>
  <c r="A159" i="12" s="1"/>
  <c r="A161" i="12" s="1"/>
  <c r="A250" i="12"/>
  <c r="A252" i="12" s="1"/>
  <c r="A254" i="12" s="1"/>
  <c r="A256" i="12" s="1"/>
  <c r="A258" i="12" s="1"/>
  <c r="A260" i="12" s="1"/>
  <c r="F284" i="12"/>
  <c r="F74" i="12" s="1"/>
  <c r="D179" i="12"/>
  <c r="F179" i="12" s="1"/>
  <c r="F189" i="12" s="1"/>
  <c r="F71" i="12" s="1"/>
  <c r="F237" i="12"/>
  <c r="F72" i="12" s="1"/>
  <c r="F262" i="12"/>
  <c r="F73" i="12" s="1"/>
  <c r="D493" i="12"/>
  <c r="F493" i="12" s="1"/>
  <c r="F497" i="12" s="1"/>
  <c r="F82" i="12" s="1"/>
  <c r="D323" i="12" l="1"/>
  <c r="F323" i="12" s="1"/>
  <c r="F327" i="12" s="1"/>
  <c r="F75" i="12" s="1"/>
  <c r="F77" i="12" s="1"/>
  <c r="A163" i="12"/>
  <c r="A165" i="12" s="1"/>
  <c r="A167" i="12" s="1"/>
  <c r="A169" i="12" s="1"/>
  <c r="A171" i="12" s="1"/>
  <c r="A173" i="12" s="1"/>
  <c r="F84" i="12"/>
  <c r="F86" i="12" l="1"/>
  <c r="F88" i="12" s="1"/>
  <c r="F90" i="12" s="1"/>
</calcChain>
</file>

<file path=xl/sharedStrings.xml><?xml version="1.0" encoding="utf-8"?>
<sst xmlns="http://schemas.openxmlformats.org/spreadsheetml/2006/main" count="565" uniqueCount="308">
  <si>
    <t>Dobava, montaža in demontaža opaža robov podložnega betona viš. do 10 cm</t>
  </si>
  <si>
    <t xml:space="preserve">   V TEM POPISU NISO ZAJETE!</t>
  </si>
  <si>
    <t xml:space="preserve">*  RAZNE MOREBITNE PRESTAVITVE OBSTOJEČIH KOMUNALNIH VODOV </t>
  </si>
  <si>
    <t>*  MOREBITNA ZAŠČITA ALI OPIRANJE STRANIC JARKOV DO GLOBINE 1 M</t>
  </si>
  <si>
    <t xml:space="preserve">   V TEM POPISU NI ZAJETO!</t>
  </si>
  <si>
    <t>*  PRI VSEH DELIH UPOŠTEVATI SPLOŠNE IN POSEBNE TEHNIŠKE POGOJE!</t>
  </si>
  <si>
    <t xml:space="preserve">*  RAZNA DELA V ZVEZI Z DELNO ALI POPOLNO ZAPORO CESTE NA </t>
  </si>
  <si>
    <t xml:space="preserve">   TRASI V ČASU GRADNJE V TEM POPISU NISO ZAJETA!</t>
  </si>
  <si>
    <t>*  KOMUNALNI VODI OZ. INSTALACIJE V TEM POPISU NISO ZAJETI!</t>
  </si>
  <si>
    <t xml:space="preserve">OPOMBA: </t>
  </si>
  <si>
    <t>PREDDELA IN RUŠITVENA DELA</t>
  </si>
  <si>
    <t>SKUPAJ PREDDELA IN RUŠ. DELA</t>
  </si>
  <si>
    <t>Zakoličba trase kabelske kanalizacije</t>
  </si>
  <si>
    <r>
      <t xml:space="preserve">OPOMBA: </t>
    </r>
    <r>
      <rPr>
        <sz val="10"/>
        <rFont val="Arial CE"/>
        <family val="2"/>
        <charset val="238"/>
      </rPr>
      <t xml:space="preserve">PRI VSEH POSTAVKAH RUŠITVENIH DEL UPOŠTEVATI VSE PRENOSE IN TRANSPORTE RUŠEVIN NA GRADBIŠČNO DEPONIJO OZ. NA PREVOZNO SREDSTVO!                                                                                                </t>
    </r>
  </si>
  <si>
    <t>ton</t>
  </si>
  <si>
    <r>
      <t>OPOMBA:</t>
    </r>
    <r>
      <rPr>
        <sz val="10"/>
        <rFont val="Arial CE"/>
        <family val="2"/>
        <charset val="238"/>
      </rPr>
      <t xml:space="preserve"> PRI VSEH IZDELKIH ZAJETI IZDELAVO, DOBAVO IN MONTAŽO TER EV. VZIDAVO, VSE POTREBNO OKOVJE IN TESNILA! VSE MERE, KOLIČINE IN OBDELAVE KONTROLIRATI PO ZADNJIH VELJAVNIH NAČRTIH, DETAJLIH IN </t>
    </r>
    <r>
      <rPr>
        <b/>
        <sz val="10"/>
        <rFont val="Arial CE"/>
        <family val="2"/>
        <charset val="238"/>
      </rPr>
      <t>SHEMAH PZI</t>
    </r>
    <r>
      <rPr>
        <sz val="10"/>
        <rFont val="Arial CE"/>
        <family val="2"/>
        <charset val="238"/>
      </rPr>
      <t xml:space="preserve"> OZ. NA OBJEKTU!          </t>
    </r>
  </si>
  <si>
    <t xml:space="preserve">Dobava in polaganje opzorilnega  traku z napisom "POZOR, EL. KABEL!" min. 30 cm nad cevmi kabelske kanalizacije oz. nad kabli pred končnim zasipom     </t>
  </si>
  <si>
    <t>Zapolnitev odprtine v območju prehoda PVC cevi skozi stene kabelskih jaškov s cementno malto 1:3 z dodatkom za nabrekanje ter zatesnitev stikov s trajnoelastičnim (TIO) kitom - vodotesno!</t>
  </si>
  <si>
    <t xml:space="preserve">SKUPAJ GRADBENA IN OBRTNIŠKA DELA </t>
  </si>
  <si>
    <t>ocena</t>
  </si>
  <si>
    <t>kom</t>
  </si>
  <si>
    <t>B.</t>
  </si>
  <si>
    <t>ZEMELJSKA DELA</t>
  </si>
  <si>
    <t>D.</t>
  </si>
  <si>
    <t>E.</t>
  </si>
  <si>
    <t>ZIDARSKA DELA</t>
  </si>
  <si>
    <t>m2</t>
  </si>
  <si>
    <t>m1</t>
  </si>
  <si>
    <t>A.</t>
  </si>
  <si>
    <t>znesek</t>
  </si>
  <si>
    <t>m3</t>
  </si>
  <si>
    <t>C.</t>
  </si>
  <si>
    <t>kg</t>
  </si>
  <si>
    <t>GRADBENA DELA</t>
  </si>
  <si>
    <t>I.</t>
  </si>
  <si>
    <t>II.</t>
  </si>
  <si>
    <t>OBRTNIŠKA DELA</t>
  </si>
  <si>
    <t>TESARSKA DELA</t>
  </si>
  <si>
    <t>BETONSKA DELA</t>
  </si>
  <si>
    <t>KLJUČAVNIČARSKA DELA</t>
  </si>
  <si>
    <t>GRADBENA DELA SKUPAJ:</t>
  </si>
  <si>
    <t>OBRTNIŠKA DELA SKUPAJ</t>
  </si>
  <si>
    <t>e. m.</t>
  </si>
  <si>
    <t>št. projekta:</t>
  </si>
  <si>
    <t>št. načrta:</t>
  </si>
  <si>
    <t>faza:</t>
  </si>
  <si>
    <t>objekt:</t>
  </si>
  <si>
    <t xml:space="preserve">POPIS GRADBENIH IN OBRTNIŠKIH DEL </t>
  </si>
  <si>
    <t>REKAPITULACIJA GRADBENIH IN OBRTNIŠKIH DEL</t>
  </si>
  <si>
    <t>L.</t>
  </si>
  <si>
    <t>RAZNA DELA</t>
  </si>
  <si>
    <t xml:space="preserve">SKUPAJ </t>
  </si>
  <si>
    <t>SKUPAJ ZEMELJSKA DELA</t>
  </si>
  <si>
    <t>SKUPAJ TESARSKA DELA</t>
  </si>
  <si>
    <t>SKUPAJ BETONSKA DELA</t>
  </si>
  <si>
    <t>SKUPAJ ZIDARSKA DELA</t>
  </si>
  <si>
    <t>*</t>
  </si>
  <si>
    <t>SKUPAJ KLJUČAVNIČARSKA DELA</t>
  </si>
  <si>
    <t>SKUPAJ RAZNA DELA</t>
  </si>
  <si>
    <t xml:space="preserve">    Popis sestavil:</t>
  </si>
  <si>
    <t>Površinski izkop humusa z odmetom</t>
  </si>
  <si>
    <t>EUR</t>
  </si>
  <si>
    <t>ELEKTRO LJUBLJANA</t>
  </si>
  <si>
    <t>odgovorni vodja proj.:</t>
  </si>
  <si>
    <t>odgovorni projektant:</t>
  </si>
  <si>
    <t>cena €/enoto</t>
  </si>
  <si>
    <t xml:space="preserve">SLOVENSKA 58, LJUBLJANA </t>
  </si>
  <si>
    <t>Zasipi za zidovi jaškov z izkopanim materialom s premetom, s komprimacijo v slojih do 20 cm</t>
  </si>
  <si>
    <t>investitor - naročnik:</t>
  </si>
  <si>
    <t>Dobava in vgrajevanje nasipa iz gramoza ali grušča v debelini do 20 cm s planiranjem in komprimiranjem do Ev2 = 60 Mpa (tampon pod jaški)</t>
  </si>
  <si>
    <t>Zavarovanje brežin izkopa (za jaške) pred izpiranjem ali izsušitvijo z obrizgom s cementim mlekom in prekritjem s PVC folijo</t>
  </si>
  <si>
    <t>količina</t>
  </si>
  <si>
    <t>Rušenje betonskega robnika 15/25 cm z bet. temeljem</t>
  </si>
  <si>
    <t xml:space="preserve">Rušenje grednega robnika 5/20 cm z bet. temeljem </t>
  </si>
  <si>
    <t>a/</t>
  </si>
  <si>
    <t>b/</t>
  </si>
  <si>
    <t>asfalt</t>
  </si>
  <si>
    <t>beton</t>
  </si>
  <si>
    <t>Humuziranje zelenic z obstoječim humusom v deb. do 20 cm, s predhodnim razbijanjem večjih grud, planiranjem, sejanjem travnega semena ter valjanjem z lahkim ročnim valjarjem</t>
  </si>
  <si>
    <t>DDV v višini 22 %</t>
  </si>
  <si>
    <t>Zakoličba objektov (jaški)</t>
  </si>
  <si>
    <t>Zaribanje svežega betona z dodajanjem suhe mešanice C.M. 1:2, kot finalni tlak (dno jaškov)</t>
  </si>
  <si>
    <t>c/</t>
  </si>
  <si>
    <t>les</t>
  </si>
  <si>
    <t>Vgrajevanje nearmiranega betona C 15/20, prereza 0,08 - 0,12 m3/m2, m1 (podložni beton pod jaški)</t>
  </si>
  <si>
    <t xml:space="preserve"> - GRADBENI DEL </t>
  </si>
  <si>
    <t>Zakoličba in označevanje trase obstoječih komunalnih vodov; znesek je ocenjen! Ponudnik naj obvezno predvidi znesek v višini 10000,00 EUR! Obračun po izstavljenih računih upravljalcev oz. lastnikov!</t>
  </si>
  <si>
    <t>Rezanje asfalta deb. do 6 cm (pločnik)</t>
  </si>
  <si>
    <t>Rušenje asfalta deb. do 6 cm (pločnik)</t>
  </si>
  <si>
    <t>Rezanje asfalta deb. do 15 cm (vozišče)</t>
  </si>
  <si>
    <t>Rušenje asfalta deb. do 15 cm (vozišče)</t>
  </si>
  <si>
    <t>Dobava in vgrajevanje nasipa iz gramoza ali grušča v debelini do 30 cm s komprimiranjem do Ev2 = 80 Mpa in planiranjem (tampon pod voziščem)</t>
  </si>
  <si>
    <t>Vgrajevanje nearmiranega betona C 25/30,  prereza 0,20-0,30 m3/m2, m1 (obbetoniranje stikov cevi kab. kanalizacije)</t>
  </si>
  <si>
    <t>Razna obrtniška dela, ki iz načrtov niso razvidna, obračunana po dejansko porabljenem času in  materialu oz. po sporazumno dogovorjeni ceni za enoto; ponudnik naj za ta dela obvezno predvidi znesek v višini 5% vrednosti raznih obrtniških del in navede vrednost KV in PK delavca</t>
  </si>
  <si>
    <t>Zaščita cevi vseh obstoječih komunalnih vodov proti porušitvi z obešanjem ali podpiranjem (v območju izkopa kanalov in jaškov po celotni trasi)</t>
  </si>
  <si>
    <t>Zaščita točkovnih elementov (jaški, cestni požiralniki …) vseh obstoječih komunalnih vodov proti porušitvi s podpiranjem (v območju izkopa kanalov in jaškov po celotni trasi)</t>
  </si>
  <si>
    <t>d/</t>
  </si>
  <si>
    <t>jeklo (odprodaja na odpad!)</t>
  </si>
  <si>
    <t>Transport ruševin in odstranjenih delov (s predhodnim ločevanjem) iz depoja gradbišča v stalno predpisano deponijo (deponijo izbere izvajalec in preda naročniku potrebno dokumentacijo, skladno z veljavnim pravilniki o ravnanju in odlaganju gradbenih odpadkov), vkjučno z nakladanjem, zvračanjem in razgrinjanjem ter plačilom takse; obračun po utežni masi</t>
  </si>
  <si>
    <t>Pri vseh postavkah zajeti tudi dobavo betona!</t>
  </si>
  <si>
    <t>Stalni geomehanski nadzor</t>
  </si>
  <si>
    <t>Vgrajevanje armiranega betona C 30/37, XC4, PV-II, XF1, XD3, XA2, prereza 0,20-0,30 m3/m2,m1 (dno, stene, plošče jaškov)</t>
  </si>
  <si>
    <t>Zasipi jarkov z izkopanim materialom s premetom, s komprimacijo v slojih do 20 cm; uporabiti samo material, ki ga odobri geomehanik oz. projektant el. instalacij !!</t>
  </si>
  <si>
    <t>Zasipi jarkov z izkopanim materialom s transportom iz deponije do 100 m, s komprimacijo v slojih do 20 cm; uporabiti samo material, ki ga odobri geomehanik oz. projektant el. instalacij !!</t>
  </si>
  <si>
    <t>Izdelava kabelske kanalizacije iz cevi iz plastičnih mas - PE 100 PN 10 (SRD 17) cevi DN 110 mm z gladko notranjo površino - elektrofuzijsko spajanje cevi (karakteristike cevi kot npr. Aqualine RC)</t>
  </si>
  <si>
    <t>Izdelava kabelske kanalizacije iz cevi iz plastičnih mas - PE 100 PN 10 (SRD 17) cevi DN 200 mm z gladko notranjo površino - elektrofuzijsko spajanje cevi (karakteristike cevi kot npr. Aqualine RC)</t>
  </si>
  <si>
    <t>Izdelava kabelske kanalizacije iz cevi iz plastičnih mas - PE 100 PN 10 (SRD 17) cevi DN 2x50 mm (dvojček); mere v m1 dvojčkov! (za optični kabel) - elektrofuzijsko spajanje cevi (karakteristike cevi kot npr. Aqualine RC)</t>
  </si>
  <si>
    <t>,</t>
  </si>
  <si>
    <t>S KOLIČINAMI</t>
  </si>
  <si>
    <t>PZI</t>
  </si>
  <si>
    <t>Dobava in polaganje FeZn ozemljitvenega valjanca 40/4 mm, kompletno z vsemi potrebnimi čepnimi podporami, INOX sponkami, INOX vijačenjem na pokrove jaškov, varjenjem na armaturo in INOX povezavami z vodniki P/F 35 mm2</t>
  </si>
  <si>
    <r>
      <t>Odvoz viška izkopanega materiala na trajno deponijo z nakladanjem na transportno sredstvo, odvozom do 10 km ter plačilom takse za deponiranje materiala; obračun po m3 v</t>
    </r>
    <r>
      <rPr>
        <b/>
        <sz val="10"/>
        <rFont val="Arial CE"/>
        <charset val="238"/>
      </rPr>
      <t xml:space="preserve"> raščenem stanju</t>
    </r>
    <r>
      <rPr>
        <sz val="10"/>
        <rFont val="Arial CE"/>
        <family val="2"/>
        <charset val="238"/>
      </rPr>
      <t>!</t>
    </r>
  </si>
  <si>
    <r>
      <rPr>
        <b/>
        <sz val="10"/>
        <rFont val="Arial"/>
        <family val="2"/>
        <charset val="238"/>
      </rPr>
      <t>Ročni</t>
    </r>
    <r>
      <rPr>
        <sz val="10"/>
        <rFont val="Arial"/>
        <family val="2"/>
      </rPr>
      <t xml:space="preserve"> izkop III. ktg, širine dna do 2 m, globine do 4 m, z odmetom (izkop jarkov z razpiranjem)</t>
    </r>
  </si>
  <si>
    <t>Razna nepredvidena dela, drobna gradb. dela in zidarska pomoč obrtnikom in montažerjem, obračunana po dejansko porabljenem času in  materialu oz. po sporazumno dogovorjeni ceni za enoto; ponudnik naj za ta dela obvezno predvidi znesek v višini 5% vrednosti gradbenih del in navede vrednost KV in PK delavca</t>
  </si>
  <si>
    <t>Planiranje v ravnini med ovirami v terenu III. in IV. ktg (jarki in pod jaški ter obstoječi tampon pod asfalom )</t>
  </si>
  <si>
    <t>kv delavec: _____ EUR</t>
  </si>
  <si>
    <t>pk delavec: _____ EUR</t>
  </si>
  <si>
    <t>KV delavec: _____ EUR</t>
  </si>
  <si>
    <t>PK delavec: _____ EUR</t>
  </si>
  <si>
    <t>ura</t>
  </si>
  <si>
    <t xml:space="preserve">         Anton Kastelic, univ.dipl.inž.grad.</t>
  </si>
  <si>
    <t>Ljubljana, maj 2020</t>
  </si>
  <si>
    <t>Slavko Modic, univ.dipl.inž.gradb.</t>
  </si>
  <si>
    <t>DK09-A572/164</t>
  </si>
  <si>
    <t>DK09---6G/01</t>
  </si>
  <si>
    <t>110 kV povezava med RTP PCL in RTP Center</t>
  </si>
  <si>
    <t>TOMAŽ ŠTRUMBELJ, univ.dipl.inž.el.</t>
  </si>
  <si>
    <t>POJASNILO:</t>
  </si>
  <si>
    <t>Izsek iz podpisane pogodbe:</t>
  </si>
  <si>
    <t>Pogodbeni stranki sporazumno ugotavljata:</t>
  </si>
  <si>
    <t xml:space="preserve"> - da je kapaciteta celotnega parkirišča 600 parkirnih mest, od tega je zasedenost z abonenti 36% in zasedenost z naključnimi strankami 64%,</t>
  </si>
  <si>
    <t xml:space="preserve"> - da znaša prihodek dnevnega parkiranja za abonente 2,33 EUR/parkirišče in prihodek parkiranja naključnih strank 8,00 EUR/parkirišče,</t>
  </si>
  <si>
    <t xml:space="preserve"> - da znaša povprečen dnevni prihodek ob upoštevanju v 1. alineji tega člena navedenega deleža 2,33 EUR/parkirišče x 0,36 + 8,00 EUR/parkirišče x 0,64 = 5,96 EUR/parkirišče,</t>
  </si>
  <si>
    <t xml:space="preserve"> - da znaša prihodek dnevnega parkiranja za abonente 2,33 EUR/parkirišče in prihodek parkiranja naključnih strank 8,00 EUR/parkirišče,</t>
  </si>
  <si>
    <t xml:space="preserve"> - da bo v 1. fazi del v trajanju 75 dni onemogočeno parkiranje na 120 parkiriščih (vsa parkirišča na parc. št. 2106/39, 2106/40 in 2106/41, vse k.o. 1737 Tabor)</t>
  </si>
  <si>
    <t xml:space="preserve"> - da bo v 2. fazi del v trajanju 75 dni onemogočeno parkiranje na 30 parkiriščih (20  parkirišč na parc. št. 2106/39, 2106/40 in 2106/41 in 10 parkirišč na parc. št. 2106/52 in 2106/12)</t>
  </si>
  <si>
    <t xml:space="preserve"> - da bo v 3. fazi del v trajanju 15 dni onemogočeno parkiranje na 120 parkiriščih (vsa parkirišča na parc. št. 2106/39, 2106/40 in 2106/41).</t>
  </si>
  <si>
    <t xml:space="preserve">Obračun izpada prihodka se bo izdelal na osnovi izhodišča iz točke II. te pogodbe - to je izpada prihodka v višini  5,96 EUR/parkirišče/dan – in sicer glede na dejansko število parkirnih mest, na katerih bo v posamezni fazi onemogočeno parkiranje. </t>
  </si>
  <si>
    <t xml:space="preserve">To število parkirnih mest bodo predstavniki obeh pogodbenih strank zapisniško ugotovili ob pričetku vsake posamezne faze in postavitvi ustrezne gradbene ograje okrog zemljišča, na katerem se bodo izvajala dela in bo podlaga za izračun in plačilo dejanskega izpada prihodka. </t>
  </si>
  <si>
    <t>Geodetski posnetek izvedenih del:</t>
  </si>
  <si>
    <t>- posnetek vrha položenih 110 kV kablov (sistemov), posnetek vrha kabelskega trojčka oz. posameznega kabla v primeru ločenega polaganja,</t>
  </si>
  <si>
    <t>- posnetek podzemnih označb (pasivnih sond - markerjev)</t>
  </si>
  <si>
    <t>- posnetek TK kablov (2 x dvojček),</t>
  </si>
  <si>
    <t xml:space="preserve">- posnetek spojev kablov, </t>
  </si>
  <si>
    <t>- posnetek vseh zaščit kabla: zaščitne cevi, AB plošče, začetek in konec vrtanja, itd.</t>
  </si>
  <si>
    <t xml:space="preserve">- posnetek drugih komunalnih vodov na trasi kablovoda pri odprtem jarku, </t>
  </si>
  <si>
    <t>- posnetek novega stanja na površini v delovnem pasu kabla praviloma v širini 20 m, oz. posnetek vseh sprememb, ki nastanejo pri gradnji kablovoda</t>
  </si>
  <si>
    <t>Meritve kablov in zaščit se izvajajo neposredno nad kabli pri odprtem jarku.</t>
  </si>
  <si>
    <t>Obračun po dolžini posnetega jarka.</t>
  </si>
  <si>
    <t xml:space="preserve"> - vris tras  v kataster komunalnih vodov.</t>
  </si>
  <si>
    <t>kpl.</t>
  </si>
  <si>
    <t>Polna gradbiščna ograja v času gradnje višine 2,20 m, vzdrževanje in odstranitev po končani gradnji. Postavitev v skladu z zahtevami v Varnostnem načrtu. Predvidoma se postavi vzdolž odprtega jarka in okrog delovišča jaška.</t>
  </si>
  <si>
    <t>Rušenje tlaka iz granitnih kock velikosti od 8x8 do 10x10 cm vključno z betonsko podlago, nakladanje in odvoz na stalno urejeno deponijo z vsemi stroški deponiranja. Izmera po prostornini odstranjenega materiala.</t>
  </si>
  <si>
    <t>14.</t>
  </si>
  <si>
    <t>Rušenje jaškov cestne razsvetljave iz betonskih cevi fi 600 mm, globine 1,0 m in z LTŽ pokrovom 60x60 cm, nakladanje in odvoz na stalno urejeno deponijo z vsemi stroški deponiranja.</t>
  </si>
  <si>
    <t>kos</t>
  </si>
  <si>
    <t>15.</t>
  </si>
  <si>
    <t>Rušenje cestnih požiralnikov iz betonskih cevi fi 600 mm, globine 1,5 m in z LTŽ pokrovom, nakladanje in odvoz na stalno urejeno deponijo z vsemi stroški deponiranja.</t>
  </si>
  <si>
    <t>Rušenje cestne kanalizacije iz polno obbetoniranih cevi premera 160 mmm in 200 mm, nakladanje in odvoz na stalno urejeno deponijo z vsemi stroški deponiranja.</t>
  </si>
  <si>
    <t>17.</t>
  </si>
  <si>
    <t>Rušenje raznih betonskih konstrukcij in temeljev, ki se lahko pojavijo med izkopom jarka. Material od rušenja odpeljati na stalno urejeno deponijo z vsemi stroški deponiranja. Izmera v kompaktnem stanju betona.</t>
  </si>
  <si>
    <t xml:space="preserve"> - betonske konstrukcije</t>
  </si>
  <si>
    <t xml:space="preserve"> - armirano betonske konstrukcije</t>
  </si>
  <si>
    <t>Izkop v III. ktg. (gramoz, pesek, zemlja itd.)</t>
  </si>
  <si>
    <t>Izkop v IV. ktg. (konglomerat)</t>
  </si>
  <si>
    <t>Stroški začasnega deponiranja izkopanega materiala in rodovitne prsti zaradi utesnjenosti delovnega pasu. Odvoz, stroški lokacije, deponiranje in vračanje materiala za zasip. Količina je ocenjena. Obračun po predhodni odobritvi nadzornika.</t>
  </si>
  <si>
    <t>Varnostna ograja okrog gradbene jame za ves čas gradnje v primeru globine več kot 2m, vse v skladu z Uredbo o zagotavljanju varnosti in zdravja pri delu na začasnih in premičnih gradbiščih.</t>
  </si>
  <si>
    <t>Planiranje in utrjevanje planuma pred asfaltiranjem do točnosti +-1cm in utrjevanje do zbitosti Ev2=120MPa.</t>
  </si>
  <si>
    <t>Dobava in polaganje betonskih cestnih robnikov 100x25x15 cm na betonski temelj in zastičenje s fino cementno malto.</t>
  </si>
  <si>
    <t xml:space="preserve"> - ravni robniki</t>
  </si>
  <si>
    <t xml:space="preserve"> - robniki v krivini</t>
  </si>
  <si>
    <t xml:space="preserve"> - robniki z vtokom</t>
  </si>
  <si>
    <t>Dobava in polaganje betonskih cestnih robnikov 100x25x10 cm na betonski temelj in zastičenje s fino cementno malto.</t>
  </si>
  <si>
    <t xml:space="preserve"> - bitumenski obrizg in nosilni sloj iz bitugramoza - predvidoma AC 32 base Pmb  45/80-60 v debelini 11,0 cm</t>
  </si>
  <si>
    <t xml:space="preserve"> - zaporni sloj iz asfaltbetona - predvidoma AC 11 surf PmB 45/80-60 v debelini 4,0 cm</t>
  </si>
  <si>
    <t xml:space="preserve"> - enoslojni asfalt na pločniku - AC 8 surf B70/100 A5 v debelini 4 cm</t>
  </si>
  <si>
    <t>Asfaltiranje v dveh slojih  praviloma v enaki kvaliteti in debelini, kot je obstoječa asfaltna obloga s predhodnim bitumenskim obrizgom. Isfaltiranje se izvede v celotni širini voznega pasu oz pločnika - izdelati po navodilih KPL!</t>
  </si>
  <si>
    <t xml:space="preserve">Kompletna izdelava tlaka iz granitnih kock (tonalit) predviddoma 8x8 cm z betonsko podlago deb. 15 cm in zastičenje fug s fino cementno malto ali vsaj enake kvalitete, kot so obstoječe z velikostjo robov od 8 do 10 cm. </t>
  </si>
  <si>
    <t xml:space="preserve">Kompletna izdelava obrobe (robnikov) iz ene vrste granitnih kock (tonalit) predviddoma 8x8 cm na betonski podlagi deb. 15 cm in zastičenje fug s fino cementno malto, ali vsaj enake kvalitete, kot so obstoječe z velikostjo robov od 8 do 10 cm. </t>
  </si>
  <si>
    <t>Dobava in vgradnja gramoznega tampona granulacije 0-32 mm z utrjevanjem do zbitosti 80 Mpa. Predvidoma v debelini 0,50 m pod makadamskimi površinami v območju jarka in jaškov.</t>
  </si>
  <si>
    <t>Ureditev makadamskih površin v delovnem pasu s planiranjem površin do točnosti +-3cm,  posipom peska 0-8 mm v debelini 5 cm z uvaljanjem na že pripravljen gramozni tampon.</t>
  </si>
  <si>
    <t>Kompletna izdelava novega jaška cestne razsvetljave iz betonske cevi fi 600 mm, pokrov 600x600 mm, nosilnosti 250 kN. (v obstoječe kandelabre se ne posega).</t>
  </si>
  <si>
    <t>Kompletna izdelava novega cestnega požiralnika z vtokom pod robnikom na mestu odstranjenega zaradi gradnje kablovoda na Viharjevi cesti. Požiralnik je v enaki obliki in kvaliteti kot je obstoječi: betonska cev fi 600 mm, okrogli litoželezni pokrov premera 600 mm, nosilnosti 250 kN, pokrov z zračnimi odprtinami.</t>
  </si>
  <si>
    <t>Kompletna izdelava novega cestnega požiralnika z vtokom v cestišču na mestu odstranjenega zaradi gradnje kablovoda na Viharjevi cesti. Požiralnik je v enaki obliki in kvaliteti kot je obstoječi: betonska cev fi 600 mm, litoželezna vtočna rešetka 40x40 cm, nosilnosti 400 kN.</t>
  </si>
  <si>
    <t>Kompletna izdelava novih kanalizacijskih povezav iz PVC cevi 160 mm s polnim obbetoniranjem z betonom C16/20. Cena zajema izkop, planiranje dna jarka, zasip in odvoz odvečnega materiala ter priključitev na obstoječi kanalizacijski razvod.</t>
  </si>
  <si>
    <t>Kompletna izdelava novih kanalizacijskih povezav iz PVC cevi 200 mm s polnim obbetoniranjem z betonom C16/20. Cena zajema izkop, planiranje dna jarka, zasip in odvoz odvečnega materiala ter priključitev na obstoječi kanalizacijski razvod.</t>
  </si>
  <si>
    <t>Dobava in vgradnja PEHD cevi premera 50 mm z vsem spojnim materialom za termično kontrolo.</t>
  </si>
  <si>
    <t>Tlačni preizkus cevi PEHD 2xfi50 mm (dvojček) za TK kabel in za cev za termično kontrolo PEHD 50/3 mm pri odprtem jarku. Naenkret se preizkusi celotna dolžina cevi. Ob preizkusu zagotoviti vse varnostne ukepe. Obračun po številu tlačnih preizkusov.</t>
  </si>
  <si>
    <t>Dobava in vgradnja PVC opozorilnega traku "TK" v jarek nad kabli, kot je prikazano v načrtu.</t>
  </si>
  <si>
    <t>Zaščita obstoječih podzemnih kablov (elektrika, TELEKOM, kabelska televizija itd.) z zaščitno PEHD cevjo premera 110 mm (ali PVC cev) v dolžini prečkanja jarka. Obračun po dolžini zaščitne cevi (m) za komunalni vod.</t>
  </si>
  <si>
    <t>Kompletna izdelava temelja označevalne tablice na kablovodu, temelj 25x25x60 cm iz betona C25/30.</t>
  </si>
  <si>
    <t>Stroški v zvezi z zaporo cest in omejitvijo prometa  v celotnem času gradnje kablovoda v območju celotnega gradbišča: Izdelava elaborata zapore cest in omejitve prometa, pridobitev potrebnih soglasij (občina, upravljavec ceste, policija itd., izvedba vseh varnostnih ukrepov v skladu z elaboratom in Varnostnim načrtom v zvezi z javnim prometom, stroški vse potrebne prometne signalizacije in obveščanje javnosti (radio, časopis itd.).</t>
  </si>
  <si>
    <t xml:space="preserve"> - delna zapora Vilharjeve ceste (jaška KJA1 do KJA2)</t>
  </si>
  <si>
    <t xml:space="preserve"> - delna zapora in prometna ureditev parkirišča ob železnici (med jaškoma KJA3 in KJA4).</t>
  </si>
  <si>
    <t xml:space="preserve"> - zapora Kotnikove ceste</t>
  </si>
  <si>
    <t>SANACIJA OBSTOJEČIH KABELSKIH CEVI PRI OBJEKTU SITULA
Priključna kabelska kanalizacija za RTP PCL je bila že izdelana v okviru gradnje poslovno stanovanjskega objekta Situla tako, da se projektirana kabelska kanalizacija navezuje neposredno na že izvedeneo kabelsko kanalizacijo.</t>
  </si>
  <si>
    <t>Kompletna sanacija obstoječih kabelskih PE cevi pri objektu Situla: cevi so poškodovane, stisnjene in delno zapolnjene s peskom. Ponudnik mora preveriti stanje cevi na licu mesta pred izdelavo ponudbe. Izmera sanacije po dolžini sanirane in očiščene cevi:</t>
  </si>
  <si>
    <t xml:space="preserve"> - cevi premera 160 mm</t>
  </si>
  <si>
    <t xml:space="preserve"> - cevi premera 200 mm</t>
  </si>
  <si>
    <t xml:space="preserve"> - vzdolžna neprekinjena črta</t>
  </si>
  <si>
    <t xml:space="preserve"> - vzdolžna prekinjena črta</t>
  </si>
  <si>
    <t xml:space="preserve"> - kratka prekinjena črta</t>
  </si>
  <si>
    <t xml:space="preserve"> - prehod za pešce širine 3 m in kolesarje, tip 5232 (izmera po številu črt)</t>
  </si>
  <si>
    <t xml:space="preserve"> - prečna prekinjena, tip 5212</t>
  </si>
  <si>
    <t xml:space="preserve"> - puščica za smer vožnje naravnost, tip 5411</t>
  </si>
  <si>
    <t xml:space="preserve"> - puščica za smer vožnje naravnost in zavijanje desno, tip 5422</t>
  </si>
  <si>
    <t xml:space="preserve"> - razne talne označbe po naročilu nadzornika, izmera po površini označbe.</t>
  </si>
  <si>
    <t>Začasna odstranitev obstoječih prometnih znakov, deponiranje v območju gradišča in ponovna postavitev po zaključku del.</t>
  </si>
  <si>
    <t>kpl</t>
  </si>
  <si>
    <t>Dokumentiranje stanja objektov po končani gradnji s pregledom, fotografiranjem in izdelavo poročila.</t>
  </si>
  <si>
    <t>OZEMLJITVE</t>
  </si>
  <si>
    <t>Izkop in zasip jarka za polaganje valjanca, predvidoma jarek 40x80 cm v območju gradbišča.</t>
  </si>
  <si>
    <t>Križne spojke za pocinkan valjanec 40x4 mm vključno z montažnimi deli za izdelavo križnih spojev</t>
  </si>
  <si>
    <t>Izdelava priključka za ozemljitev armature (0,5 m valjanca, varjenje na armaturo jaška, …)</t>
  </si>
  <si>
    <t>Drobni montažni material</t>
  </si>
  <si>
    <t>komplet</t>
  </si>
  <si>
    <t>Angažiranje strokovnjaka za drevesa (arborist) v skladu z navodili naročnika.</t>
  </si>
  <si>
    <t>Angažiranje strokovnjaka za arheologijo za nadzor nad izvajanjem gradbenih del s strani poobalščene organizacije (ZVKDS).</t>
  </si>
  <si>
    <t>Vgrajevanje armiranega betona C 30/37, XC4, PV-II, XF1, XD3, XA2, prereza nad 0,30 m3/m2,m1 (dno, stene, plošče jaškov)</t>
  </si>
  <si>
    <t>Izkop jarka in izkop za jaške z odmetom na stran ali nakladanjem na prevozno sredstvo v globini približno od 2 do 4 m in širini, ki jo predvideva načrt. Dno je potrebno izravnati in odstraniti kamenje, večja zrna gramoza in druge predmete. 
Izkop izvajati strojno in ročno - kombiniran izkop. 
Zemeljska dela se obračunavajo v raščenem oziroma utrjenem stanju.</t>
  </si>
  <si>
    <t>Ponikovalnica v dnu jaška - cev PEHD fi 160 mm, dolžine 0,5 m vgrajena v talno ploščo.</t>
  </si>
  <si>
    <t>Drenažno gramozno nasutje za ponikovalnico pod jaškom - drenažni gramoz granulacije 8-32 mm.</t>
  </si>
  <si>
    <t xml:space="preserve"> - vrtina fi 300 za cev fi 200</t>
  </si>
  <si>
    <t xml:space="preserve"> - vrtina fi 200 za cev fi 110</t>
  </si>
  <si>
    <t xml:space="preserve"> - vrtina fi 160 za dvojček 2xfi50</t>
  </si>
  <si>
    <t>Kompletna izvedba tesnitve prehoda kabelske kanalizacije  skozi izvrtano odprtino v sestavi: hidroizlacijski premaz, nabrekajoča tesnilna masa (trak) na obodu vrtine in na kabeslki cevi in zapolnitev prostora med vrtino in kabelsko cevjo z vodotesno cementno malto z dodatkom za nabrekanje (izdelati po detajlu v projektu):</t>
  </si>
  <si>
    <t>Vstopna lestev dolžine 3,50 m z varovalnim sistemom (kot npr FABA) s prenosno dostopno tirnico. Izdelati po izmeri na licu mesta.</t>
  </si>
  <si>
    <t>Vstopna lestev dolžine 4 m z varovalnim sistemom (kot npr FABA) s prenosno dostopno tirnico. Izdelati po izmeri na licu mesta.</t>
  </si>
  <si>
    <t>Vstopna lestev dolžine 8 m z varovalnim sistemom (kot npr FABA) s prenosno dostopno tirnico. Izdelati po izmeri na licu mesta.</t>
  </si>
  <si>
    <t>Dobava, montaža in demontaža dvostranskega opaža ravnih zidov jaškov z opiranjem .</t>
  </si>
  <si>
    <t xml:space="preserve">Dobava, montaža in demontaža opaža robov talne plošče </t>
  </si>
  <si>
    <t xml:space="preserve">Dobava, montaža in demontaža opaža robov krovne plošče plošče </t>
  </si>
  <si>
    <t>Dobava, montaža in demontaža opaža nosilca s podpiranjem 7 m</t>
  </si>
  <si>
    <t>Dobava, montaža in demontaža opaža krovne plošče jaškov s podpiranjem do 4 m</t>
  </si>
  <si>
    <t>Dobava, montaža in demontaža opaža krovne plošče jaškov s podpiranjem do 5 m</t>
  </si>
  <si>
    <t>Dobava, montaža in demontaža opaža krovne plošče jaškov s podpiranjem do 7 m</t>
  </si>
  <si>
    <t>Izdelava projekta izvedenih del (PID) prečkanja železniške proge v skladu s projektnimi pogoji za potrebe Slovenskih železnic.</t>
  </si>
  <si>
    <t>Angažiranje in stroški nadzora upravljavca železnice v času gradnje v območju železniške proge.</t>
  </si>
  <si>
    <t>ur</t>
  </si>
  <si>
    <t>Doplačilo k zgornji poziciji za izvedbo podvrtavanja "mikrotuneling" v mehki kamnini (konglomerat, peščenjak - enoosna tlačna trdnost qu = od 1 do 6 MPa)</t>
  </si>
  <si>
    <t>Dobava in montaža kovinskih distančnikov s kolesi, ki ščitijo  kabelsko cev pred poškodbami in omogočajo projektiran položah oz. razporeitev cevi v mikrotunelu. 
Razdalja med distančniki je predvioma  3.0 m.</t>
  </si>
  <si>
    <t xml:space="preserve">Kompletna izvedba razpiranja zagatnih sten z jeklenimi okvirji iz profilov HEA300 v skladu s statičnim računom, vzdrževanjem razpiranja in odstranitvijo po zaključku del. V ceni je tudi delavniška dokumentacija za izvedbo okvirjev. </t>
  </si>
  <si>
    <t>19.</t>
  </si>
  <si>
    <t>20.</t>
  </si>
  <si>
    <t>2.</t>
  </si>
  <si>
    <t>3.</t>
  </si>
  <si>
    <t>4.</t>
  </si>
  <si>
    <t>5.</t>
  </si>
  <si>
    <t>6.</t>
  </si>
  <si>
    <t>7.</t>
  </si>
  <si>
    <t>8.</t>
  </si>
  <si>
    <t>9.</t>
  </si>
  <si>
    <t>10.</t>
  </si>
  <si>
    <t>11.</t>
  </si>
  <si>
    <t>12.</t>
  </si>
  <si>
    <t>13.</t>
  </si>
  <si>
    <t>18.</t>
  </si>
  <si>
    <t>e/</t>
  </si>
  <si>
    <t>f/</t>
  </si>
  <si>
    <t>g/</t>
  </si>
  <si>
    <t>h/</t>
  </si>
  <si>
    <t>Nepredvidena, dodatna in drobna rušitvena dela, ki iz načrtov niso razvidna. Ponudnik naj za ta dela obvezno predvidi ocenjeni znesek v višini 10% vrednosti rušitvenih del od post. 7 naprej in navede vrednost KV in PK delavca! Obračun po dejansko porabljenem času in materialu oz. po sporazumno določeni ceni na enoto</t>
  </si>
  <si>
    <r>
      <t xml:space="preserve">Naročnik je s Slovenskimi Železnicami podpisal pogodbo o izpadu dohodka za zemljišča, kjer SŽ oddajajo parkirišča. Izvajalca se opozarja, da bo v primeru zamude del moral plačati stroške za izpad dohodka. </t>
    </r>
    <r>
      <rPr>
        <b/>
        <sz val="10"/>
        <rFont val="Arial CE"/>
        <family val="2"/>
        <charset val="238"/>
      </rPr>
      <t>TI stroški</t>
    </r>
    <r>
      <rPr>
        <b/>
        <sz val="10"/>
        <rFont val="Arial"/>
        <family val="2"/>
        <charset val="238"/>
      </rPr>
      <t xml:space="preserve"> morajo biti vkalkulirani v ponudbeno ceno (v cenah postavk tega popisa del).</t>
    </r>
  </si>
  <si>
    <t>Odstranitev dreves fi 10-30 cm, vključno s panjem. Drevesa se odstranijo le, če je nujno potrebno. Drevesa odstraniti le po predhodni odobritvi nadzornika.</t>
  </si>
  <si>
    <r>
      <t>Naklonski beton v jašku C20/25 z</t>
    </r>
    <r>
      <rPr>
        <sz val="10"/>
        <rFont val="Arial"/>
        <family val="2"/>
        <charset val="238"/>
      </rPr>
      <t xml:space="preserve"> zaglajeno površino</t>
    </r>
  </si>
  <si>
    <r>
      <t>Dobava, polaganje in vezanje rebraste enostavne in srednje komplicirane armature B 500</t>
    </r>
    <r>
      <rPr>
        <sz val="10"/>
        <rFont val="Arial CE"/>
        <charset val="238"/>
      </rPr>
      <t xml:space="preserve"> B f</t>
    </r>
    <r>
      <rPr>
        <sz val="10"/>
        <rFont val="Arial CE"/>
        <family val="2"/>
        <charset val="238"/>
      </rPr>
      <t xml:space="preserve">i do 12 mm; obračun v kg po armaturnih načrtih (armatura jaškov), </t>
    </r>
    <r>
      <rPr>
        <sz val="10"/>
        <rFont val="Arial CE"/>
        <charset val="238"/>
      </rPr>
      <t>varjena med seboj zaradi ozemljitve (30% stikov).</t>
    </r>
  </si>
  <si>
    <r>
      <t xml:space="preserve">Dobava, polaganje in vezanje rebraste enostavne in srednje komplicirane armature B 500 </t>
    </r>
    <r>
      <rPr>
        <sz val="10"/>
        <rFont val="Arial CE"/>
        <charset val="238"/>
      </rPr>
      <t>B</t>
    </r>
    <r>
      <rPr>
        <sz val="10"/>
        <rFont val="Arial CE"/>
        <family val="2"/>
        <charset val="238"/>
      </rPr>
      <t xml:space="preserve"> fi 14 mm in več; obračun v kg po armaturnih načrtih (armatura jaškov), </t>
    </r>
    <r>
      <rPr>
        <sz val="10"/>
        <rFont val="Arial CE"/>
        <charset val="238"/>
      </rPr>
      <t>varjena med seboj zaradi ozemljitve (30% stikov).</t>
    </r>
  </si>
  <si>
    <r>
      <t xml:space="preserve">Dobava, polaganje in vezanje armaturnih mrež B 500 </t>
    </r>
    <r>
      <rPr>
        <sz val="10"/>
        <rFont val="Arial CE"/>
        <charset val="238"/>
      </rPr>
      <t>B</t>
    </r>
    <r>
      <rPr>
        <sz val="10"/>
        <rFont val="Arial CE"/>
        <family val="2"/>
        <charset val="238"/>
      </rPr>
      <t xml:space="preserve">; obračun v kg po armaturnih načrtih (armatura jaškov), </t>
    </r>
    <r>
      <rPr>
        <sz val="10"/>
        <rFont val="Arial CE"/>
        <charset val="238"/>
      </rPr>
      <t>varjena med seboj zaradi ozemljitve (30% stikov).</t>
    </r>
  </si>
  <si>
    <r>
      <t xml:space="preserve">Dobava sadik in zasaditev na mestu odstranjenih dreves. Sadike so enake vrste kot odstranjena drevesa (ostrolistni javor Acer platanoides ). Velikost sadik 14/16 (obseg debla v cm). </t>
    </r>
    <r>
      <rPr>
        <b/>
        <sz val="10"/>
        <rFont val="Arial"/>
        <family val="2"/>
        <charset val="238"/>
      </rPr>
      <t xml:space="preserve">Cena vsebuje gnojenje in vzdrževanje sadik (zalivanje in gnojenje) vsaj še eno leto od saditve.
</t>
    </r>
    <r>
      <rPr>
        <sz val="10"/>
        <rFont val="Arial"/>
        <family val="2"/>
        <charset val="238"/>
      </rPr>
      <t>Globina sadilne jame je enaka višini koreninske grude, premer jame 2 x širina koreninske grude. Dno in stene sadilne jame je treba pred zasaditvijo prerahljati. Opora iz treh kolov povezanih z deščicami – trikot. Namestitev opore izven koreninske grude. Privezovanje ob oporo z elastičnimi povezami v obliki osmice. Odstranitev opore po eni do dveh rastnih sezonah.</t>
    </r>
  </si>
  <si>
    <t>Postavitev gradbenih profilov na zakoličeni trasi  kablovoda z določitvijo nivoja izkopa in polaganja kablovoda. Profili na vkopanem delu trase na razdalji max. 30 m.</t>
  </si>
  <si>
    <t>Dobava in priprava kabelskih cevi s sočelnim varjenjem cevi in odstranitev notranje žmule (karakteristike cevi kot npr. Aqualine RC ROBUST) in uvlečenje:
- 6 x cevi DN 200 mm, 
- 2 x cevi DN160 + 2 x dvojček 2xfi50 mm + vodnik (kabel (kabel H07V-k 120 mm2 ru/ze)</t>
  </si>
  <si>
    <t>Dobava in priprava kabelskih cevi s sočelnim varjenjem cevi in odstranitev notranje žmule (karakteristike cevi kot npr. Aqualine RC ROBUST) in uvlečenje:
- 6 x cevi DN 200 mm, 
- 2 x cevi DN160 + 2 x dvojček 2xfi50 mm vodnik (kabel (kabel H07V-k 120 mm2 ru/ze)</t>
  </si>
  <si>
    <t>Izdelava geodetskega načrta izvedenega stanja s certifikatom, izdelava vzdolžnih profilov in predaja naročniku v tiskani in aktivni digitalni obliki na CD (format dwg v 3D obliki) v 6 izvodih. 
Geodetski načrt za celoten kablovod (vkop in mikrotunel).</t>
  </si>
  <si>
    <t>Dobava, montaža in demontaža opaža vhodnih jaškov</t>
  </si>
  <si>
    <t>Kompletna izvedba tesnitve prehoda kabelske kanalizacije  skozi izvrtano odprtino v sestavi: hidroizlacijski premaz, nabrekajoča tesnilna masa (trak) na obodu vrtine in na kabeslki cevi in zapolnitev prostora med vrtino in kabelsko cevjo z vodotesno cementno malto z dodatkom za nabrekanje (izdelati po detajlu v projektu) - dolžina vrtine je ca. 0,50 m:</t>
  </si>
  <si>
    <t>Vrtanje lukenj za kabelsko kanalizacijo v armirano betonski steni jaškov deb. 35cm</t>
  </si>
  <si>
    <t>Vrtanje lukenj za kabelsko kanalizacijo v armirano betonski steni debeline 35 cm - vrtanje pod kotom ca. 45°  - dolžina vrtina je ca. 0,50 m (jašek KJA 4)</t>
  </si>
  <si>
    <t>Trajno polnjenje DN 1000 zaščitne betonske cevi po funkcionalnem preizkusu zaščitnih kabelskih cevi z injekcijsko cementno maso in vključno s trajnim zapiranjem koncev zaščitne betonske cevi za potrebe injektiranja. Dobava in montaža potrebnih polnilnih cevi znotraj zaščitne betonske cevi. 
Komplet izvedba mikrotunelinga.</t>
  </si>
  <si>
    <t xml:space="preserve">Izvajalec mikrotunelinga je odgovoren za kontrolo kakovosti cevi, ki vključuje:
- hidravlični preizkus in kalibriranje vgrajenih cevi za zaščito kablov,
- kontrola položaja in smeri vrtalne glave s strani nevtralne geodetske inštitucije. 
Komplet izvedba mikrotunelinga.
</t>
  </si>
  <si>
    <t xml:space="preserve">Trajno polnjenje DN 1000 zaščitne betonske cevi po funkcionalnem preizkusu zaščitnih kabelskih cevi z injekcijsko maso in vključno s trajnim zapiranjem koncev zaščitne betonske cevi za potrebe injektiranja. Dobava in montaža potrebnih polnilnih cevi znotraj zaščitne betonske cevi. </t>
  </si>
  <si>
    <t xml:space="preserve">Izvajalec mikrotunelinga je odgovoren za kontrolo kakovosti cevi, ki vključuje:
- hidravlični preizkus in kalibriranje vgrajenih cevi za zaščito kablov,
- kontrola položaja in smeri vrtalne glave s strani nevtralne geodetske inštitucije.
Komplet izvedba mikrotunelinga.
</t>
  </si>
  <si>
    <t xml:space="preserve">MT1 - MIKROTUNEL POD ŽELEZNICO  </t>
  </si>
  <si>
    <t>pkpl</t>
  </si>
  <si>
    <t>Dobava in vgrajevanje zmrzlinsko odpornega nasipa iz gramoza ali grušča v debelini do 50 cm s komprimiranjem do Ev2 = 80 Mpa in planiranjem (tampon gran. 0-32 mm pod voziščem)</t>
  </si>
  <si>
    <t>I. Faza (75 dni, 120 parkirišč, po ceni  5,96 EUR/parkirišče/dan)</t>
  </si>
  <si>
    <t>dan</t>
  </si>
  <si>
    <t>II. Faza (75 dni, 30 parkirišč, po ceni  5,96 EUR/parkirišče/dan)</t>
  </si>
  <si>
    <t>III. Faza (15 dni, 120 parkirišč, po ceni  5,96 EUR/parkirišče/dan)</t>
  </si>
  <si>
    <t>MT2 - MIKROTUNEL POD MASARYKOVO CESTO</t>
  </si>
  <si>
    <t>Izdelava poročila o primernosti izkopanega materiala za zasip za jaškom vključno z vsemi laboratorijskimi preiskavami. Material mora ustrezati pogojem cestnega nosilnega nasipa granulacije 0-125 mm. Poročilo mora vsebovati tudi pogoje vgrajevanja.</t>
  </si>
  <si>
    <t>Zasip za jaškom z dobavo gramoznega atestiranega materiala z utrjevanjem v slojih po 20 cm - granulacije 0-125 mm</t>
  </si>
  <si>
    <r>
      <t xml:space="preserve">Kompletna izvedba podvrtavanja pod </t>
    </r>
    <r>
      <rPr>
        <b/>
        <sz val="10"/>
        <rFont val="Arial"/>
        <family val="2"/>
        <charset val="238"/>
      </rPr>
      <t>Masarykovo cesto</t>
    </r>
    <r>
      <rPr>
        <sz val="10"/>
        <rFont val="Arial"/>
        <family val="2"/>
        <charset val="238"/>
      </rPr>
      <t xml:space="preserve"> s tehnologijo </t>
    </r>
    <r>
      <rPr>
        <b/>
        <sz val="10"/>
        <rFont val="Arial"/>
        <family val="2"/>
        <charset val="238"/>
      </rPr>
      <t>mikrotuneliranja</t>
    </r>
    <r>
      <rPr>
        <sz val="10"/>
        <rFont val="Arial"/>
        <family val="2"/>
        <charset val="238"/>
      </rPr>
      <t xml:space="preserve"> z vgradnjo armirano betonske zaščitne cevi notranjega premera 1000 mm, z vsemi pripravljalnimi deli, pripravo gradbišča, izdelavo delovnih platojev, ograditve z varnostno ograjo, pripravo vstopne in izstopne gradbene jame (razen zagatnic in izkopov), odvoz materiala od izkopa na stalno urejeno deponijo, pripravo prostora za montažo in uvlečenje cevi, morebitne dodatne geološke raziskave, izdelava načrta izvedbe, tekoča geodetska kontrola položaja vrtine, izdelava dokumentacije o izvedenih delih  vključno z vzdolžnim profilom..
Odstranitev gradbišča in sanacija površin.</t>
    </r>
  </si>
  <si>
    <r>
      <t xml:space="preserve">Kompletna izvedba podvrtavanja pod </t>
    </r>
    <r>
      <rPr>
        <b/>
        <sz val="10"/>
        <rFont val="Arial"/>
        <family val="2"/>
        <charset val="238"/>
      </rPr>
      <t>železniškimi tiri</t>
    </r>
    <r>
      <rPr>
        <sz val="10"/>
        <rFont val="Arial"/>
        <family val="2"/>
        <charset val="238"/>
      </rPr>
      <t xml:space="preserve"> s tehnologijo </t>
    </r>
    <r>
      <rPr>
        <b/>
        <sz val="10"/>
        <rFont val="Arial"/>
        <family val="2"/>
        <charset val="238"/>
      </rPr>
      <t xml:space="preserve">mikrotuneliranja </t>
    </r>
    <r>
      <rPr>
        <sz val="10"/>
        <rFont val="Arial"/>
        <family val="2"/>
        <charset val="238"/>
      </rPr>
      <t>z vgradnjo betonske zaščitne cevi notranjega premera 1000 mm, z vsemi pripravljalnimi deli, pripravo gradbišča, izdelavo delovnih platojev, ograditve z varnostno ograjo, pripravo vstopne in izstopne gradbene jame (razen zagatnic in izkopov), odvoz materiala od izkopa na stalno urejeno deponijo, pripravo prostora za montažo in uvlečenje cevi, morebitne dodatne geološke raziskave, izdelava načrta izvedbe, tekoča geodetska kontrola položaja vrtine, izdelava dokumentacije o izvedenih delih vključno z vzdolžnim profilom.
Odstranitev gradbišča in sanacija površin.</t>
    </r>
  </si>
  <si>
    <t>Izdelava zagatne stene iz kovinskih lamel LARSSEN, npr. tip L 22, Wy = 1300 cm3/m1, h = 36 cm,  z zabijanjem, izvlekom in amortizacijo.</t>
  </si>
  <si>
    <t>Varovanje gradbene jame izkopa jarka z razpiranjem npr. tipski kovinski opaži vključno z dokazilom o ustreznosti opaža (s statičnim računom po znanih geomehanskih podatkih). Izdelati po navodilih geomehanika. Izmera po površini opažene brežine jarka. Varovanje gradbene jame globine približno od 2 do 4 m.</t>
  </si>
  <si>
    <t>Kompletna izdelava vstopne gradbene jame  s predhodno izdelavo izvedbenega načrta, ki vključuje tudi statični račun ter vsemi ostalimi stroški; 
Podatki o zemljinah so podani v geološkem poročilu (gradbena jama je predvidena v gramozu, peskih, glini, zaglinjenih prodih in peskih ter z možnostjo lokanega pojava konglomerata ipd.).
Informativne svetle mere gradbene jame:
Širina:           4,5 m
Dolžina:         5,0m
Globina:         6 m
Način varovanja bočnih strani gradbene jame: 
zagatnice z dodatnim opiranjem ali sidranjem.</t>
  </si>
  <si>
    <t>LTŽ pokrov nad jaškom 600/1300, D400, s tesnilom (kot npr. pokrovi proizvajlaca Norinco)</t>
  </si>
  <si>
    <t>LTŽ pokrov nad jaškom 800/800, D400, s tesnilom  (kot npr. pokrovi proizvajlaca Norinco)</t>
  </si>
  <si>
    <r>
      <t>Izdelava projekta (statičnega računa) varovanja vseh gradbenih jam z upoštevanjem znanih geomehanskih podatkov</t>
    </r>
    <r>
      <rPr>
        <b/>
        <sz val="10"/>
        <rFont val="Arial"/>
        <family val="2"/>
        <charset val="238"/>
      </rPr>
      <t xml:space="preserve"> (možnost lokalnega pojava konglomerata),</t>
    </r>
    <r>
      <rPr>
        <sz val="10"/>
        <rFont val="Arial"/>
        <family val="2"/>
        <charset val="238"/>
      </rPr>
      <t xml:space="preserve"> geomehanskega stanja zemljin in lastne izvajalčeve tehnologije varovanja ter razpoložljive opreme.</t>
    </r>
  </si>
  <si>
    <r>
      <t xml:space="preserve">OPOMBA: </t>
    </r>
    <r>
      <rPr>
        <sz val="10"/>
        <rFont val="Arial CE"/>
        <charset val="238"/>
      </rPr>
      <t xml:space="preserve">PRI VSEH IZDELKIH ZAJETI IZDELAVO, DOBAVO IN MONTAŽO TER EV. VZIDAVO, VSE POTREBNO OKOVJE IN TESNILA! VSE MERE, KOLIČINE IN OBDELAVE KONTROLIRATI PO ZADNJIH VELJAVNIH NAČRTIH, DETAJLIH IN </t>
    </r>
    <r>
      <rPr>
        <b/>
        <sz val="10"/>
        <rFont val="Arial CE"/>
        <charset val="238"/>
      </rPr>
      <t>SHEMAH PZI</t>
    </r>
    <r>
      <rPr>
        <sz val="10"/>
        <rFont val="Arial CE"/>
        <charset val="238"/>
      </rPr>
      <t xml:space="preserve"> OZ. NA OBJEKTU!       
   </t>
    </r>
    <r>
      <rPr>
        <b/>
        <sz val="10"/>
        <rFont val="Arial CE"/>
        <charset val="238"/>
      </rPr>
      <t xml:space="preserve">
Dolžine kabelske kanalizacije:
 - Tip 1 - 235 m
 - Tip 2 - 198 m</t>
    </r>
  </si>
  <si>
    <r>
      <t xml:space="preserve">Kompletna izdelava vstopne gradbene jame  s predhodno izdelavo izvedbenega načrta, ki vključuje tudi statični račun ter vsemi ostalimi stroški; 
Informativne svetle mere gradbene jame:
Širina:           4,5 m
Dolžina:         5,0m
Globina:         9 m
Način varovanja bočnih strani gradbene jame: 
zagatnice z dodatnim opiranjem ali sidranjem.
Izvedba vstopne gradbene jame naj upošteva, da se čim več del za jašek </t>
    </r>
    <r>
      <rPr>
        <b/>
        <sz val="10"/>
        <rFont val="Arial CE"/>
        <charset val="238"/>
      </rPr>
      <t>KJA2 i</t>
    </r>
    <r>
      <rPr>
        <sz val="10"/>
        <rFont val="Arial CE"/>
        <charset val="238"/>
      </rPr>
      <t>zvede že za potrebe vstopne gradbene jame: varovanje z zagatnicami, talna plošča itd. Ponudnika podvrtavanja in ponudnik gradbenih del se morata že v fazi ponujanja uskladiti o obsegu posameznih del in detajlnem terminskem planu napredovanja dela za jašek in za vstopno gradbeno jamo.</t>
    </r>
  </si>
  <si>
    <r>
      <t xml:space="preserve">Enako kot prejšnja pozicija, le za izstopno gradbeno jamo:
Določi izvajalec:
Širina:         2,50 m
Dolžina:       3,50 m
Globina jaška: 4 m
Način varovanja bočnih strani gradbene jame: jeklene zagatnice.
Podatki o zemljinah so podani v geološkem poročilu (gradbena jama je predvidena v gramozu, peskih, glini, zaglinjenih prodih in peskih ter z možnostjo lokalnega pojava konglomerata ipd.).
Izvedba izstopne gradbene jame naj upošteva, da se čim več del za jašek </t>
    </r>
    <r>
      <rPr>
        <b/>
        <sz val="10"/>
        <rFont val="Arial CE"/>
        <charset val="238"/>
      </rPr>
      <t xml:space="preserve">KJA3 </t>
    </r>
    <r>
      <rPr>
        <sz val="10"/>
        <rFont val="Arial CE"/>
        <charset val="238"/>
      </rPr>
      <t>izvede že za potrebe vstopne gradbene jame: varovanje z zagatnicami, talna plošča itd. Ponudnika podvrtavanja in ponudnik gradbenih del se morata že v fazi ponujanja uskladiti o detajlnem terminskem planu napredovanja dela za jašek in za vstopno gradbeno jamo.</t>
    </r>
  </si>
  <si>
    <r>
      <t xml:space="preserve">Geodetske kontrolne meritve višine železniških tirov zaradi morebitnega posedanja tirov zaradi vrtanja </t>
    </r>
    <r>
      <rPr>
        <b/>
        <sz val="10"/>
        <rFont val="Arial"/>
        <family val="2"/>
        <charset val="238"/>
      </rPr>
      <t>(meritve z zaznavanjem vertikalnih pomikov +-1 mm):</t>
    </r>
    <r>
      <rPr>
        <sz val="10"/>
        <rFont val="Arial"/>
        <family val="2"/>
        <charset val="238"/>
      </rPr>
      <t xml:space="preserve">
- izdelava izhodiščne fiksne geodetske točke,
- izdelava začetne meritve pred vrtanjem, meritve po vrtanju, vmesne meritve v času gradnje mikrotunela, meritev pred tehničnim pregledom (predvidoma skupaj 6 meritev),
- izdelava končnega poročila - elaborata o vplivih vrtanja na posedanje proge (6 izvodov).</t>
    </r>
  </si>
  <si>
    <r>
      <t xml:space="preserve">Enako kot prejšnja pozicija, le za izstopno gradbeno jamo:
Določi izvajalec:
Širina:         2,50 m
Dolžina:       3,50 m
Globina jaška: 4 m
Način varovanja bočnih strani gradbene jame: jeklene zagatnice.
Podatki o zemljinah so podani v geološkem poročilu (gradbena jama je predvidena v gramozu, peskih, glini, zaglinjenih prodih in peskih ter z možnostjo lokanega pojava konglomerata ipd.).
Izvedba izstopne gradbene jame naj upošteva, da se čim več del za jašek </t>
    </r>
    <r>
      <rPr>
        <b/>
        <sz val="10"/>
        <rFont val="Arial CE"/>
        <charset val="238"/>
      </rPr>
      <t xml:space="preserve">KJA3 </t>
    </r>
    <r>
      <rPr>
        <sz val="10"/>
        <rFont val="Arial CE"/>
        <charset val="238"/>
      </rPr>
      <t>izvede že za potrebe vstopne gradbene jame: varovanje z zagatnicami, talna plošča itd. Ponudnika podvrtavanja in ponudnik gradbenih del se morata že v fazi ponujanja uskladiti o detajlnem terminskem planu napredovanja dela za jašek in za vstopno gradbeno jamo.</t>
    </r>
  </si>
  <si>
    <r>
      <t xml:space="preserve"> - enoslojni asfalt na parkirišču -</t>
    </r>
    <r>
      <rPr>
        <b/>
        <sz val="10"/>
        <rFont val="Arial"/>
        <family val="2"/>
        <charset val="238"/>
      </rPr>
      <t xml:space="preserve"> AC 16 surf B70/100 A4</t>
    </r>
    <r>
      <rPr>
        <sz val="10"/>
        <rFont val="Arial"/>
        <family val="2"/>
        <charset val="238"/>
      </rPr>
      <t xml:space="preserve"> v debelini  6 cm</t>
    </r>
  </si>
  <si>
    <t>Kompletna izdelava talnih označb v skladu s  SIST EN 1436+A1 - označbe izdelati enako, kot so bile pred gradbenim posegom (vzpostavitev v prvotno stanje). Pred pričetkom gradbenih del izvajalec izdela posnetek obstoječih talnih oznak in ostale prometne signalizacije v območju gradbišča s fotografijami in izmerami ter izdelavo skic. Poročilo preda nadzoru v grafični in digitalni obliki.:</t>
  </si>
  <si>
    <r>
      <t>Dokumentiranje stanja objektov (ograje) ob gradbišču pred gradnjo</t>
    </r>
    <r>
      <rPr>
        <b/>
        <sz val="10"/>
        <rFont val="Arial"/>
        <family val="2"/>
        <charset val="238"/>
      </rPr>
      <t xml:space="preserve"> (ničelno stanje)</t>
    </r>
    <r>
      <rPr>
        <sz val="10"/>
        <rFont val="Arial"/>
        <family val="2"/>
        <charset val="238"/>
      </rPr>
      <t xml:space="preserve"> s  pregledom, fotografiranjem. </t>
    </r>
    <r>
      <rPr>
        <b/>
        <sz val="10"/>
        <rFont val="Arial"/>
        <family val="2"/>
        <charset val="238"/>
      </rPr>
      <t>izdelavo morebitnih plomb</t>
    </r>
    <r>
      <rPr>
        <sz val="10"/>
        <rFont val="Arial"/>
        <family val="2"/>
        <charset val="238"/>
      </rPr>
      <t xml:space="preserve"> in izdelavo poročila. Pri pregledu sodeluje predstavnik izvajalca in predstavnik naročnika. Posebno pozornost je treba posvetiti objektom, ki so v bližini lokacije zabijanja zagatnic.</t>
    </r>
  </si>
  <si>
    <r>
      <t xml:space="preserve">Izdelava podlog za </t>
    </r>
    <r>
      <rPr>
        <b/>
        <sz val="10"/>
        <rFont val="Arial CE"/>
        <charset val="238"/>
      </rPr>
      <t xml:space="preserve">PID </t>
    </r>
    <r>
      <rPr>
        <sz val="10"/>
        <rFont val="Arial CE"/>
        <charset val="238"/>
      </rPr>
      <t xml:space="preserve">in predaja projektantu v digitalni in grafični obliki: PZI projekt dopolnjen s spremembami, geodetski posnetek izvedenga stanj, itd.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</si>
</sst>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S_I_T"/>
    <numFmt numFmtId="165" formatCode="#,##0.00\ [$DM-407];[Red]#,##0.00\ [$DM-407]"/>
    <numFmt numFmtId="166" formatCode="#,##0.00;#,##0.00;&quot;&quot;"/>
  </numFmts>
  <fonts count="34" x14ac:knownFonts="1">
    <font>
      <sz val="10"/>
      <name val="Arial CE"/>
      <charset val="238"/>
    </font>
    <font>
      <sz val="12"/>
      <name val="Arial CE"/>
      <family val="2"/>
      <charset val="238"/>
    </font>
    <font>
      <b/>
      <sz val="14"/>
      <name val="Arial CE"/>
      <family val="2"/>
      <charset val="238"/>
    </font>
    <font>
      <b/>
      <sz val="12"/>
      <name val="Arial CE"/>
      <family val="2"/>
      <charset val="238"/>
    </font>
    <font>
      <b/>
      <sz val="18"/>
      <name val="Arial CE"/>
      <family val="2"/>
      <charset val="238"/>
    </font>
    <font>
      <sz val="10"/>
      <name val="Arial CE"/>
      <family val="2"/>
      <charset val="238"/>
    </font>
    <font>
      <i/>
      <sz val="10"/>
      <name val="Arial CE"/>
      <family val="2"/>
      <charset val="238"/>
    </font>
    <font>
      <b/>
      <sz val="10"/>
      <name val="Arial CE"/>
      <family val="2"/>
      <charset val="238"/>
    </font>
    <font>
      <b/>
      <i/>
      <sz val="10"/>
      <name val="Arial CE"/>
      <family val="2"/>
      <charset val="238"/>
    </font>
    <font>
      <b/>
      <sz val="10"/>
      <name val="Arial CE"/>
      <charset val="238"/>
    </font>
    <font>
      <sz val="10"/>
      <name val="Arial"/>
      <family val="2"/>
    </font>
    <font>
      <sz val="10"/>
      <color indexed="61"/>
      <name val="Arial CE"/>
      <family val="2"/>
      <charset val="238"/>
    </font>
    <font>
      <sz val="10"/>
      <name val="Arial"/>
      <family val="2"/>
      <charset val="238"/>
    </font>
    <font>
      <b/>
      <sz val="10"/>
      <color indexed="9"/>
      <name val="Arial CE"/>
      <family val="2"/>
      <charset val="238"/>
    </font>
    <font>
      <b/>
      <sz val="14"/>
      <color indexed="9"/>
      <name val="Arial CE"/>
      <family val="2"/>
      <charset val="238"/>
    </font>
    <font>
      <b/>
      <i/>
      <sz val="10"/>
      <color indexed="9"/>
      <name val="Arial CE"/>
      <family val="2"/>
      <charset val="238"/>
    </font>
    <font>
      <b/>
      <i/>
      <sz val="10"/>
      <color indexed="9"/>
      <name val="Arial CE"/>
      <charset val="238"/>
    </font>
    <font>
      <b/>
      <sz val="10"/>
      <color indexed="9"/>
      <name val="Arial CE"/>
      <charset val="238"/>
    </font>
    <font>
      <sz val="10"/>
      <color indexed="9"/>
      <name val="Arial CE"/>
      <charset val="238"/>
    </font>
    <font>
      <b/>
      <sz val="10"/>
      <color theme="0"/>
      <name val="Arial CE"/>
      <charset val="238"/>
    </font>
    <font>
      <b/>
      <sz val="10"/>
      <name val="Arial"/>
      <family val="2"/>
      <charset val="238"/>
    </font>
    <font>
      <b/>
      <sz val="10"/>
      <color theme="0"/>
      <name val="Arial"/>
      <family val="2"/>
      <charset val="238"/>
    </font>
    <font>
      <b/>
      <sz val="10"/>
      <color indexed="9"/>
      <name val="Arial CE"/>
    </font>
    <font>
      <sz val="10"/>
      <name val="Arial CE"/>
    </font>
    <font>
      <i/>
      <sz val="10"/>
      <color rgb="FFFF0000"/>
      <name val="Arial CE"/>
      <family val="2"/>
      <charset val="238"/>
    </font>
    <font>
      <sz val="10"/>
      <color rgb="FFFF0000"/>
      <name val="Arial"/>
      <family val="2"/>
    </font>
    <font>
      <sz val="10"/>
      <color rgb="FFFF0000"/>
      <name val="Arial CE"/>
      <family val="2"/>
      <charset val="238"/>
    </font>
    <font>
      <strike/>
      <sz val="10"/>
      <name val="Cambria"/>
      <family val="1"/>
      <charset val="238"/>
    </font>
    <font>
      <i/>
      <sz val="10"/>
      <name val="Arial CE"/>
      <charset val="238"/>
    </font>
    <font>
      <sz val="10"/>
      <name val="Courier New"/>
      <family val="3"/>
      <charset val="238"/>
    </font>
    <font>
      <i/>
      <sz val="11"/>
      <color rgb="FF0070C0"/>
      <name val="Calibri"/>
      <family val="2"/>
      <charset val="238"/>
    </font>
    <font>
      <sz val="10"/>
      <color rgb="FF0070C0"/>
      <name val="Arial CE"/>
      <family val="2"/>
      <charset val="238"/>
    </font>
    <font>
      <sz val="10"/>
      <color rgb="FF0070C0"/>
      <name val="Arial CE"/>
      <charset val="238"/>
    </font>
    <font>
      <sz val="10"/>
      <name val="Arial CE"/>
      <charset val="238"/>
    </font>
  </fonts>
  <fills count="3">
    <fill>
      <patternFill patternType="none"/>
    </fill>
    <fill>
      <patternFill patternType="gray125"/>
    </fill>
    <fill>
      <patternFill patternType="solid">
        <fgColor theme="4" tint="-0.249977111117893"/>
        <bgColor indexed="64"/>
      </patternFill>
    </fill>
  </fills>
  <borders count="14">
    <border>
      <left/>
      <right/>
      <top/>
      <bottom/>
      <diagonal/>
    </border>
    <border>
      <left/>
      <right/>
      <top style="thin">
        <color indexed="64"/>
      </top>
      <bottom style="double">
        <color indexed="64"/>
      </bottom>
      <diagonal/>
    </border>
    <border>
      <left/>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3">
    <xf numFmtId="0" fontId="0" fillId="0" borderId="0"/>
    <xf numFmtId="0" fontId="12" fillId="0" borderId="0"/>
    <xf numFmtId="0" fontId="23" fillId="0" borderId="0"/>
  </cellStyleXfs>
  <cellXfs count="183">
    <xf numFmtId="0" fontId="0" fillId="0" borderId="0" xfId="0"/>
    <xf numFmtId="0" fontId="1" fillId="0" borderId="0" xfId="0" applyFont="1"/>
    <xf numFmtId="4" fontId="0" fillId="0" borderId="0" xfId="0" applyNumberFormat="1"/>
    <xf numFmtId="0" fontId="2" fillId="0" borderId="0" xfId="0" applyFont="1"/>
    <xf numFmtId="0" fontId="3" fillId="0" borderId="0" xfId="0" applyFont="1"/>
    <xf numFmtId="0" fontId="4" fillId="0" borderId="0" xfId="0" applyFont="1" applyAlignment="1">
      <alignment horizontal="left"/>
    </xf>
    <xf numFmtId="4" fontId="2" fillId="0" borderId="0" xfId="0" applyNumberFormat="1" applyFont="1"/>
    <xf numFmtId="4" fontId="1" fillId="0" borderId="0" xfId="0" applyNumberFormat="1" applyFont="1"/>
    <xf numFmtId="0" fontId="0" fillId="0" borderId="0" xfId="0" applyAlignment="1">
      <alignment vertical="top"/>
    </xf>
    <xf numFmtId="0" fontId="2" fillId="0" borderId="0" xfId="0" applyFont="1" applyAlignment="1">
      <alignment vertical="top"/>
    </xf>
    <xf numFmtId="0" fontId="1" fillId="0" borderId="0" xfId="0" applyFont="1" applyAlignment="1">
      <alignment vertical="top"/>
    </xf>
    <xf numFmtId="4" fontId="0" fillId="0" borderId="0" xfId="0" applyNumberFormat="1" applyAlignment="1">
      <alignment horizontal="center"/>
    </xf>
    <xf numFmtId="4" fontId="2" fillId="0" borderId="0" xfId="0" applyNumberFormat="1" applyFont="1" applyAlignment="1">
      <alignment horizontal="center"/>
    </xf>
    <xf numFmtId="4" fontId="1" fillId="0" borderId="0" xfId="0" applyNumberFormat="1" applyFont="1" applyAlignment="1">
      <alignment horizontal="center"/>
    </xf>
    <xf numFmtId="4" fontId="5" fillId="0" borderId="0" xfId="0" applyNumberFormat="1" applyFont="1"/>
    <xf numFmtId="0" fontId="6" fillId="0" borderId="0" xfId="0" applyFont="1"/>
    <xf numFmtId="0" fontId="5" fillId="0" borderId="0" xfId="0" applyFont="1" applyAlignment="1">
      <alignment vertical="top"/>
    </xf>
    <xf numFmtId="0" fontId="5" fillId="0" borderId="0" xfId="0" applyFont="1"/>
    <xf numFmtId="0" fontId="8" fillId="0" borderId="0" xfId="0" applyFont="1" applyAlignment="1">
      <alignment vertical="top"/>
    </xf>
    <xf numFmtId="0" fontId="8" fillId="0" borderId="0" xfId="0" applyFont="1"/>
    <xf numFmtId="4" fontId="6" fillId="0" borderId="0" xfId="0" applyNumberFormat="1" applyFont="1" applyAlignment="1">
      <alignment horizontal="center"/>
    </xf>
    <xf numFmtId="4" fontId="6" fillId="0" borderId="0" xfId="0" applyNumberFormat="1" applyFont="1"/>
    <xf numFmtId="0" fontId="7" fillId="0" borderId="0" xfId="0" applyFont="1" applyAlignment="1">
      <alignment vertical="top"/>
    </xf>
    <xf numFmtId="0" fontId="7" fillId="0" borderId="0" xfId="0" applyFont="1" applyAlignment="1">
      <alignment wrapText="1"/>
    </xf>
    <xf numFmtId="4" fontId="7" fillId="0" borderId="0" xfId="0" applyNumberFormat="1" applyFont="1" applyAlignment="1">
      <alignment horizontal="center"/>
    </xf>
    <xf numFmtId="0" fontId="5" fillId="0" borderId="0" xfId="0" applyFont="1" applyAlignment="1">
      <alignment wrapText="1"/>
    </xf>
    <xf numFmtId="4" fontId="7" fillId="0" borderId="1" xfId="0" applyNumberFormat="1" applyFont="1" applyBorder="1" applyAlignment="1">
      <alignment horizontal="center"/>
    </xf>
    <xf numFmtId="4" fontId="7" fillId="0" borderId="1" xfId="0" applyNumberFormat="1" applyFont="1" applyBorder="1"/>
    <xf numFmtId="4" fontId="7" fillId="0" borderId="0" xfId="0" applyNumberFormat="1" applyFont="1"/>
    <xf numFmtId="0" fontId="7" fillId="0" borderId="0" xfId="0" applyFont="1" applyAlignment="1"/>
    <xf numFmtId="0" fontId="7" fillId="0" borderId="0" xfId="0" applyFont="1"/>
    <xf numFmtId="0" fontId="7" fillId="0" borderId="0" xfId="0" applyFont="1" applyBorder="1" applyAlignment="1">
      <alignment wrapText="1"/>
    </xf>
    <xf numFmtId="4" fontId="7" fillId="0" borderId="0" xfId="0" applyNumberFormat="1" applyFont="1" applyBorder="1" applyAlignment="1">
      <alignment horizontal="center"/>
    </xf>
    <xf numFmtId="4" fontId="5" fillId="0" borderId="0" xfId="0" applyNumberFormat="1" applyFont="1" applyBorder="1"/>
    <xf numFmtId="4" fontId="7" fillId="0" borderId="0" xfId="0" applyNumberFormat="1" applyFont="1" applyBorder="1"/>
    <xf numFmtId="4" fontId="5" fillId="0" borderId="0" xfId="0" applyNumberFormat="1" applyFont="1" applyAlignment="1">
      <alignment horizontal="right"/>
    </xf>
    <xf numFmtId="0" fontId="5" fillId="0" borderId="0" xfId="0" applyFont="1" applyAlignment="1">
      <alignment vertical="top" wrapText="1"/>
    </xf>
    <xf numFmtId="0" fontId="7" fillId="0" borderId="0" xfId="0" applyFont="1" applyAlignment="1">
      <alignment horizontal="left" wrapText="1"/>
    </xf>
    <xf numFmtId="0" fontId="7" fillId="0" borderId="1" xfId="0" applyFont="1" applyBorder="1"/>
    <xf numFmtId="0" fontId="7" fillId="0" borderId="0" xfId="0" applyFont="1" applyBorder="1"/>
    <xf numFmtId="0" fontId="7" fillId="0" borderId="0" xfId="0" applyFont="1" applyAlignment="1">
      <alignment vertical="top" wrapText="1"/>
    </xf>
    <xf numFmtId="0" fontId="7" fillId="0" borderId="0" xfId="0" applyFont="1" applyFill="1" applyAlignment="1">
      <alignment horizontal="justify"/>
    </xf>
    <xf numFmtId="0" fontId="7" fillId="0" borderId="0" xfId="0" applyFont="1" applyFill="1"/>
    <xf numFmtId="0" fontId="5" fillId="0" borderId="0" xfId="0" applyFont="1" applyFill="1"/>
    <xf numFmtId="4" fontId="5" fillId="0" borderId="0" xfId="0" applyNumberFormat="1" applyFont="1" applyFill="1"/>
    <xf numFmtId="0" fontId="0" fillId="0" borderId="0" xfId="0" applyFill="1"/>
    <xf numFmtId="4" fontId="5" fillId="0" borderId="0" xfId="0" applyNumberFormat="1" applyFont="1" applyAlignment="1">
      <alignment horizontal="left"/>
    </xf>
    <xf numFmtId="4" fontId="5" fillId="0" borderId="0" xfId="0" applyNumberFormat="1" applyFont="1" applyFill="1" applyAlignment="1">
      <alignment horizontal="center"/>
    </xf>
    <xf numFmtId="0" fontId="5" fillId="0" borderId="0" xfId="0" applyFont="1" applyFill="1" applyAlignment="1">
      <alignment vertical="top"/>
    </xf>
    <xf numFmtId="4" fontId="5" fillId="0" borderId="0" xfId="0" applyNumberFormat="1" applyFont="1" applyFill="1" applyAlignment="1">
      <alignment horizontal="right"/>
    </xf>
    <xf numFmtId="0" fontId="7" fillId="0" borderId="1" xfId="0" applyFont="1" applyBorder="1" applyAlignment="1">
      <alignment vertical="center" wrapText="1"/>
    </xf>
    <xf numFmtId="4" fontId="7" fillId="0" borderId="1" xfId="0" applyNumberFormat="1" applyFont="1" applyBorder="1" applyAlignment="1">
      <alignment vertical="center"/>
    </xf>
    <xf numFmtId="0" fontId="9" fillId="0" borderId="0" xfId="0" applyFont="1" applyAlignment="1">
      <alignment vertical="top" wrapText="1"/>
    </xf>
    <xf numFmtId="0" fontId="7" fillId="0" borderId="1" xfId="0" applyFont="1" applyBorder="1" applyAlignment="1">
      <alignment vertical="top" wrapText="1"/>
    </xf>
    <xf numFmtId="49" fontId="5" fillId="0" borderId="0" xfId="0" applyNumberFormat="1" applyFont="1" applyAlignment="1">
      <alignment vertical="top" wrapText="1"/>
    </xf>
    <xf numFmtId="0" fontId="5" fillId="0" borderId="0" xfId="0" applyFont="1" applyFill="1" applyAlignment="1">
      <alignment vertical="top" wrapText="1"/>
    </xf>
    <xf numFmtId="3" fontId="5" fillId="0" borderId="0" xfId="0" applyNumberFormat="1" applyFont="1" applyFill="1" applyAlignment="1">
      <alignment horizontal="left" vertical="top"/>
    </xf>
    <xf numFmtId="4" fontId="7" fillId="0" borderId="1" xfId="0" applyNumberFormat="1" applyFont="1" applyFill="1" applyBorder="1" applyAlignment="1">
      <alignment horizontal="center"/>
    </xf>
    <xf numFmtId="4" fontId="7" fillId="0" borderId="1" xfId="0" applyNumberFormat="1" applyFont="1" applyFill="1" applyBorder="1"/>
    <xf numFmtId="4" fontId="7" fillId="0" borderId="0" xfId="0" applyNumberFormat="1" applyFont="1" applyFill="1"/>
    <xf numFmtId="0" fontId="7" fillId="0" borderId="0" xfId="0" applyFont="1" applyAlignment="1">
      <alignment horizontal="justify"/>
    </xf>
    <xf numFmtId="0" fontId="10" fillId="0" borderId="0" xfId="0" applyFont="1" applyBorder="1"/>
    <xf numFmtId="0" fontId="7" fillId="0" borderId="0" xfId="0" applyFont="1" applyFill="1" applyAlignment="1">
      <alignment vertical="top"/>
    </xf>
    <xf numFmtId="0" fontId="10" fillId="0" borderId="0" xfId="0" applyFont="1" applyBorder="1" applyAlignment="1">
      <alignment horizontal="center" vertical="top"/>
    </xf>
    <xf numFmtId="4" fontId="11" fillId="0" borderId="0" xfId="0" applyNumberFormat="1" applyFont="1" applyFill="1" applyAlignment="1"/>
    <xf numFmtId="4" fontId="10" fillId="0" borderId="0" xfId="0" applyNumberFormat="1" applyFont="1" applyBorder="1"/>
    <xf numFmtId="0" fontId="12" fillId="0" borderId="0" xfId="0" applyFont="1" applyBorder="1" applyAlignment="1">
      <alignment horizontal="left" vertical="top" wrapText="1" shrinkToFit="1"/>
    </xf>
    <xf numFmtId="0" fontId="0" fillId="0" borderId="0" xfId="0" applyFill="1" applyAlignment="1">
      <alignment vertical="top"/>
    </xf>
    <xf numFmtId="0" fontId="0" fillId="2" borderId="0" xfId="0" applyFill="1" applyAlignment="1">
      <alignment vertical="top"/>
    </xf>
    <xf numFmtId="0" fontId="0" fillId="2" borderId="0" xfId="0" applyFill="1"/>
    <xf numFmtId="0" fontId="1" fillId="2" borderId="0" xfId="0" applyFont="1" applyFill="1" applyAlignment="1">
      <alignment vertical="top"/>
    </xf>
    <xf numFmtId="0" fontId="15" fillId="2" borderId="0" xfId="0" applyFont="1" applyFill="1" applyAlignment="1">
      <alignment vertical="top"/>
    </xf>
    <xf numFmtId="0" fontId="13" fillId="2" borderId="0" xfId="0" applyFont="1" applyFill="1" applyAlignment="1">
      <alignment vertical="top"/>
    </xf>
    <xf numFmtId="0" fontId="13" fillId="2" borderId="2" xfId="0" applyFont="1" applyFill="1" applyBorder="1"/>
    <xf numFmtId="4" fontId="13" fillId="2" borderId="2" xfId="0" applyNumberFormat="1" applyFont="1" applyFill="1" applyBorder="1" applyAlignment="1">
      <alignment horizontal="center"/>
    </xf>
    <xf numFmtId="4" fontId="13" fillId="2" borderId="2" xfId="0" applyNumberFormat="1" applyFont="1" applyFill="1" applyBorder="1"/>
    <xf numFmtId="0" fontId="16" fillId="2" borderId="0" xfId="0" applyFont="1" applyFill="1" applyAlignment="1">
      <alignment vertical="top"/>
    </xf>
    <xf numFmtId="0" fontId="17" fillId="2" borderId="0" xfId="0" applyFont="1" applyFill="1" applyAlignment="1">
      <alignment horizontal="center" vertical="top"/>
    </xf>
    <xf numFmtId="0" fontId="17" fillId="2" borderId="0" xfId="0" applyFont="1" applyFill="1" applyAlignment="1">
      <alignment vertical="top"/>
    </xf>
    <xf numFmtId="3" fontId="17" fillId="2" borderId="0" xfId="0" applyNumberFormat="1" applyFont="1" applyFill="1" applyAlignment="1">
      <alignment horizontal="left" vertical="top"/>
    </xf>
    <xf numFmtId="0" fontId="19" fillId="2" borderId="0" xfId="0" applyFont="1" applyFill="1" applyAlignment="1">
      <alignment horizontal="right" vertical="top"/>
    </xf>
    <xf numFmtId="0" fontId="12" fillId="0" borderId="0" xfId="1" applyFont="1" applyBorder="1" applyAlignment="1">
      <alignment horizontal="center"/>
    </xf>
    <xf numFmtId="3" fontId="19" fillId="2" borderId="0" xfId="0" applyNumberFormat="1" applyFont="1" applyFill="1" applyAlignment="1">
      <alignment horizontal="left" vertical="top"/>
    </xf>
    <xf numFmtId="0" fontId="5" fillId="2" borderId="0" xfId="0" applyFont="1" applyFill="1" applyAlignment="1">
      <alignment vertical="top"/>
    </xf>
    <xf numFmtId="0" fontId="17" fillId="2" borderId="0" xfId="0" applyFont="1" applyFill="1" applyAlignment="1">
      <alignment horizontal="center"/>
    </xf>
    <xf numFmtId="0" fontId="12" fillId="0" borderId="0" xfId="0" applyFont="1" applyBorder="1" applyAlignment="1">
      <alignment horizontal="center"/>
    </xf>
    <xf numFmtId="4" fontId="12" fillId="0" borderId="0" xfId="0" applyNumberFormat="1" applyFont="1" applyFill="1" applyBorder="1" applyAlignment="1">
      <alignment horizontal="right"/>
    </xf>
    <xf numFmtId="4" fontId="12" fillId="0" borderId="0" xfId="0" applyNumberFormat="1" applyFont="1"/>
    <xf numFmtId="0" fontId="18" fillId="2" borderId="0" xfId="0" applyFont="1" applyFill="1" applyAlignment="1">
      <alignment horizontal="center" vertical="top"/>
    </xf>
    <xf numFmtId="0" fontId="17" fillId="2" borderId="0" xfId="0" applyFont="1" applyFill="1" applyAlignment="1">
      <alignment horizontal="center" vertical="center"/>
    </xf>
    <xf numFmtId="3" fontId="21" fillId="2" borderId="0" xfId="0" applyNumberFormat="1" applyFont="1" applyFill="1" applyAlignment="1">
      <alignment horizontal="left" vertical="top"/>
    </xf>
    <xf numFmtId="0" fontId="22" fillId="2" borderId="0" xfId="0" applyFont="1" applyFill="1" applyAlignment="1">
      <alignment horizontal="center" vertical="top"/>
    </xf>
    <xf numFmtId="0" fontId="12" fillId="0" borderId="0" xfId="0" applyFont="1" applyFill="1" applyBorder="1" applyAlignment="1">
      <alignment horizontal="left" vertical="top" wrapText="1" shrinkToFit="1"/>
    </xf>
    <xf numFmtId="0" fontId="24" fillId="0" borderId="0" xfId="0" applyFont="1"/>
    <xf numFmtId="0" fontId="25" fillId="0" borderId="0" xfId="0" applyFont="1" applyBorder="1"/>
    <xf numFmtId="0" fontId="26" fillId="0" borderId="0" xfId="0" applyFont="1"/>
    <xf numFmtId="0" fontId="7" fillId="0" borderId="0" xfId="0" applyFont="1" applyFill="1" applyAlignment="1">
      <alignment vertical="center"/>
    </xf>
    <xf numFmtId="0" fontId="26" fillId="0" borderId="0" xfId="0" applyFont="1" applyAlignment="1">
      <alignment wrapText="1"/>
    </xf>
    <xf numFmtId="0" fontId="0" fillId="0" borderId="0" xfId="0" applyAlignment="1">
      <alignment wrapText="1"/>
    </xf>
    <xf numFmtId="0" fontId="27" fillId="0" borderId="0" xfId="0" applyFont="1" applyBorder="1" applyAlignment="1">
      <alignment horizontal="center"/>
    </xf>
    <xf numFmtId="0" fontId="27" fillId="0" borderId="0" xfId="0" applyFont="1" applyBorder="1" applyAlignment="1">
      <alignment vertical="top" wrapText="1" shrinkToFit="1"/>
    </xf>
    <xf numFmtId="4" fontId="5" fillId="0" borderId="1" xfId="0" applyNumberFormat="1" applyFont="1" applyFill="1" applyBorder="1"/>
    <xf numFmtId="0" fontId="5" fillId="0" borderId="9" xfId="0" applyFont="1" applyBorder="1" applyAlignment="1">
      <alignment vertical="top"/>
    </xf>
    <xf numFmtId="0" fontId="5" fillId="0" borderId="9" xfId="0" applyFont="1" applyBorder="1"/>
    <xf numFmtId="4" fontId="5" fillId="0" borderId="9" xfId="0" applyNumberFormat="1" applyFont="1" applyBorder="1" applyAlignment="1">
      <alignment horizontal="center"/>
    </xf>
    <xf numFmtId="4" fontId="5" fillId="0" borderId="9" xfId="0" applyNumberFormat="1" applyFont="1" applyFill="1" applyBorder="1" applyAlignment="1">
      <alignment horizontal="right"/>
    </xf>
    <xf numFmtId="4" fontId="5" fillId="0" borderId="9" xfId="0" applyNumberFormat="1" applyFont="1" applyBorder="1" applyAlignment="1">
      <alignment horizontal="right"/>
    </xf>
    <xf numFmtId="4" fontId="6" fillId="0" borderId="0" xfId="0" applyNumberFormat="1" applyFont="1" applyFill="1"/>
    <xf numFmtId="0" fontId="5" fillId="0" borderId="0" xfId="0" applyFont="1" applyFill="1" applyAlignment="1">
      <alignment horizontal="left"/>
    </xf>
    <xf numFmtId="0" fontId="5" fillId="0" borderId="0" xfId="0" applyFont="1" applyAlignment="1">
      <alignment horizontal="justify"/>
    </xf>
    <xf numFmtId="0" fontId="5" fillId="0" borderId="0" xfId="0" applyFont="1" applyAlignment="1"/>
    <xf numFmtId="4" fontId="5" fillId="0" borderId="0" xfId="0" applyNumberFormat="1" applyFont="1" applyAlignment="1">
      <alignment horizontal="center"/>
    </xf>
    <xf numFmtId="4" fontId="27" fillId="0" borderId="0" xfId="0" applyNumberFormat="1" applyFont="1" applyFill="1" applyBorder="1" applyAlignment="1">
      <alignment horizontal="right"/>
    </xf>
    <xf numFmtId="4" fontId="5" fillId="0" borderId="0" xfId="0" applyNumberFormat="1" applyFont="1" applyFill="1" applyBorder="1"/>
    <xf numFmtId="4" fontId="5" fillId="0" borderId="0" xfId="0" applyNumberFormat="1" applyFont="1" applyAlignment="1">
      <alignment horizontal="center"/>
    </xf>
    <xf numFmtId="49" fontId="12" fillId="0" borderId="0" xfId="0" applyNumberFormat="1" applyFont="1" applyBorder="1" applyAlignment="1">
      <alignment horizontal="right" vertical="top"/>
    </xf>
    <xf numFmtId="0" fontId="12" fillId="0" borderId="0" xfId="0" applyFont="1" applyBorder="1" applyAlignment="1">
      <alignment horizontal="center" wrapText="1"/>
    </xf>
    <xf numFmtId="166" fontId="12" fillId="0" borderId="0" xfId="0" quotePrefix="1" applyNumberFormat="1" applyFont="1" applyBorder="1" applyAlignment="1">
      <alignment horizontal="right" wrapText="1"/>
    </xf>
    <xf numFmtId="0" fontId="5" fillId="0" borderId="0" xfId="0" applyFont="1" applyBorder="1"/>
    <xf numFmtId="3" fontId="17" fillId="2" borderId="0" xfId="0" applyNumberFormat="1" applyFont="1" applyFill="1" applyBorder="1" applyAlignment="1">
      <alignment horizontal="left" vertical="top"/>
    </xf>
    <xf numFmtId="0" fontId="5" fillId="0" borderId="0" xfId="0" applyFont="1" applyFill="1" applyBorder="1" applyAlignment="1">
      <alignment vertical="top"/>
    </xf>
    <xf numFmtId="0" fontId="5" fillId="0" borderId="0" xfId="0" applyFont="1" applyBorder="1" applyAlignment="1">
      <alignment vertical="top" wrapText="1"/>
    </xf>
    <xf numFmtId="4" fontId="5" fillId="0" borderId="0" xfId="0" applyNumberFormat="1" applyFont="1" applyBorder="1" applyAlignment="1">
      <alignment horizontal="center"/>
    </xf>
    <xf numFmtId="0" fontId="5" fillId="0" borderId="0" xfId="0" applyFont="1" applyFill="1" applyBorder="1"/>
    <xf numFmtId="3" fontId="19" fillId="2" borderId="0" xfId="0" applyNumberFormat="1" applyFont="1" applyFill="1" applyBorder="1" applyAlignment="1">
      <alignment horizontal="left" vertical="top"/>
    </xf>
    <xf numFmtId="0" fontId="26" fillId="0" borderId="0" xfId="0" applyFont="1" applyBorder="1"/>
    <xf numFmtId="3" fontId="21" fillId="2" borderId="0" xfId="0" applyNumberFormat="1" applyFont="1" applyFill="1" applyBorder="1" applyAlignment="1">
      <alignment horizontal="left" vertical="top"/>
    </xf>
    <xf numFmtId="4" fontId="5" fillId="0" borderId="0" xfId="0" applyNumberFormat="1" applyFont="1" applyBorder="1" applyAlignment="1">
      <alignment horizontal="right"/>
    </xf>
    <xf numFmtId="0" fontId="24" fillId="0" borderId="0" xfId="0" applyFont="1" applyBorder="1"/>
    <xf numFmtId="0" fontId="6" fillId="0" borderId="0" xfId="0" applyFont="1" applyBorder="1"/>
    <xf numFmtId="3" fontId="17" fillId="2" borderId="0" xfId="0" applyNumberFormat="1" applyFont="1" applyFill="1" applyAlignment="1">
      <alignment horizontal="right" vertical="top"/>
    </xf>
    <xf numFmtId="4" fontId="0" fillId="0" borderId="0" xfId="0" applyNumberFormat="1" applyFont="1"/>
    <xf numFmtId="0" fontId="28" fillId="0" borderId="0" xfId="0" applyFont="1" applyAlignment="1">
      <alignment vertical="top" wrapText="1"/>
    </xf>
    <xf numFmtId="164" fontId="29" fillId="0" borderId="0" xfId="0" applyNumberFormat="1" applyFont="1"/>
    <xf numFmtId="0" fontId="12" fillId="0" borderId="0" xfId="0" applyFont="1" applyFill="1" applyBorder="1" applyAlignment="1">
      <alignment vertical="top" wrapText="1" shrinkToFit="1"/>
    </xf>
    <xf numFmtId="0" fontId="12" fillId="0" borderId="0" xfId="0" applyFont="1" applyBorder="1" applyAlignment="1">
      <alignment vertical="top" wrapText="1" shrinkToFit="1"/>
    </xf>
    <xf numFmtId="4" fontId="12" fillId="0" borderId="0" xfId="1" applyNumberFormat="1" applyFont="1" applyFill="1" applyBorder="1" applyAlignment="1">
      <alignment horizontal="right"/>
    </xf>
    <xf numFmtId="164" fontId="29" fillId="0" borderId="0" xfId="0" applyNumberFormat="1" applyFont="1" applyFill="1" applyAlignment="1">
      <alignment horizontal="right"/>
    </xf>
    <xf numFmtId="0" fontId="12" fillId="0" borderId="0" xfId="1" applyFont="1" applyBorder="1" applyAlignment="1">
      <alignment horizontal="left" vertical="top" wrapText="1" shrinkToFit="1"/>
    </xf>
    <xf numFmtId="0" fontId="0" fillId="0" borderId="0" xfId="2" applyFont="1" applyFill="1" applyAlignment="1">
      <alignment vertical="top" wrapText="1"/>
    </xf>
    <xf numFmtId="165" fontId="12" fillId="0" borderId="0" xfId="0" applyNumberFormat="1" applyFont="1" applyFill="1" applyBorder="1" applyAlignment="1">
      <alignment horizontal="right" vertical="top"/>
    </xf>
    <xf numFmtId="0" fontId="12" fillId="0" borderId="0" xfId="0" applyFont="1" applyFill="1" applyBorder="1" applyAlignment="1">
      <alignment horizontal="center"/>
    </xf>
    <xf numFmtId="0" fontId="12" fillId="0" borderId="0" xfId="0" applyFont="1" applyFill="1" applyBorder="1" applyAlignment="1">
      <alignment horizontal="left" vertical="top" wrapText="1"/>
    </xf>
    <xf numFmtId="0" fontId="12" fillId="0" borderId="0" xfId="0" applyFont="1" applyFill="1" applyBorder="1" applyAlignment="1">
      <alignment horizontal="center" wrapText="1"/>
    </xf>
    <xf numFmtId="166" fontId="12" fillId="0" borderId="0" xfId="0" quotePrefix="1" applyNumberFormat="1" applyFont="1" applyFill="1" applyBorder="1" applyAlignment="1">
      <alignment horizontal="right" wrapText="1"/>
    </xf>
    <xf numFmtId="0" fontId="12" fillId="0" borderId="0" xfId="0" applyFont="1" applyBorder="1" applyAlignment="1">
      <alignment horizontal="left" vertical="top" wrapText="1"/>
    </xf>
    <xf numFmtId="0" fontId="20" fillId="0" borderId="0" xfId="0" quotePrefix="1" applyFont="1" applyBorder="1" applyAlignment="1">
      <alignment horizontal="justify"/>
    </xf>
    <xf numFmtId="4" fontId="5" fillId="0" borderId="0" xfId="0" applyNumberFormat="1" applyFont="1" applyAlignment="1">
      <alignment horizontal="center"/>
    </xf>
    <xf numFmtId="0" fontId="20" fillId="0" borderId="0" xfId="0" applyFont="1" applyBorder="1" applyAlignment="1">
      <alignment horizontal="left" vertical="top" wrapText="1" shrinkToFit="1"/>
    </xf>
    <xf numFmtId="4" fontId="5" fillId="0" borderId="0" xfId="0" applyNumberFormat="1" applyFont="1" applyAlignment="1">
      <alignment horizontal="center"/>
    </xf>
    <xf numFmtId="0" fontId="16" fillId="2" borderId="0" xfId="0" applyFont="1" applyFill="1" applyAlignment="1">
      <alignment horizontal="center" vertical="top"/>
    </xf>
    <xf numFmtId="0" fontId="30" fillId="0" borderId="10" xfId="0" applyFont="1" applyBorder="1" applyAlignment="1">
      <alignment vertical="center" wrapText="1"/>
    </xf>
    <xf numFmtId="0" fontId="30" fillId="0" borderId="11" xfId="0" applyFont="1" applyBorder="1" applyAlignment="1">
      <alignment horizontal="center" vertical="center" wrapText="1"/>
    </xf>
    <xf numFmtId="0" fontId="30" fillId="0" borderId="11" xfId="0" applyFont="1" applyBorder="1" applyAlignment="1">
      <alignment horizontal="right" vertical="center" wrapText="1"/>
    </xf>
    <xf numFmtId="4" fontId="30" fillId="0" borderId="11" xfId="0" applyNumberFormat="1" applyFont="1" applyBorder="1" applyAlignment="1">
      <alignment horizontal="right" vertical="center"/>
    </xf>
    <xf numFmtId="0" fontId="30" fillId="0" borderId="12" xfId="0" applyFont="1" applyBorder="1" applyAlignment="1">
      <alignment vertical="center" wrapText="1"/>
    </xf>
    <xf numFmtId="0" fontId="30" fillId="0" borderId="13" xfId="0" applyFont="1" applyBorder="1" applyAlignment="1">
      <alignment horizontal="center" vertical="center" wrapText="1"/>
    </xf>
    <xf numFmtId="0" fontId="30" fillId="0" borderId="13" xfId="0" applyFont="1" applyBorder="1" applyAlignment="1">
      <alignment horizontal="right" vertical="center" wrapText="1"/>
    </xf>
    <xf numFmtId="4" fontId="30" fillId="0" borderId="13" xfId="0" applyNumberFormat="1" applyFont="1" applyBorder="1" applyAlignment="1">
      <alignment horizontal="right" vertical="center"/>
    </xf>
    <xf numFmtId="0" fontId="12" fillId="0" borderId="0" xfId="1" quotePrefix="1" applyFont="1" applyBorder="1" applyAlignment="1">
      <alignment horizontal="left" vertical="top" wrapText="1" shrinkToFit="1"/>
    </xf>
    <xf numFmtId="4" fontId="32" fillId="0" borderId="0" xfId="0" applyNumberFormat="1" applyFont="1"/>
    <xf numFmtId="0" fontId="31" fillId="0" borderId="0" xfId="0" applyFont="1"/>
    <xf numFmtId="0" fontId="13" fillId="2" borderId="0" xfId="0" applyNumberFormat="1" applyFont="1" applyFill="1" applyAlignment="1">
      <alignment horizontal="left" wrapText="1"/>
    </xf>
    <xf numFmtId="0" fontId="0" fillId="2" borderId="0" xfId="0" applyFill="1" applyAlignment="1">
      <alignment horizontal="left" wrapText="1"/>
    </xf>
    <xf numFmtId="0" fontId="14" fillId="2" borderId="0" xfId="0" applyFont="1" applyFill="1" applyAlignment="1">
      <alignment horizontal="left" vertical="top"/>
    </xf>
    <xf numFmtId="4" fontId="13" fillId="2" borderId="0" xfId="0" applyNumberFormat="1" applyFont="1" applyFill="1" applyAlignment="1">
      <alignment vertical="top"/>
    </xf>
    <xf numFmtId="0" fontId="5" fillId="0" borderId="0" xfId="0" applyFont="1" applyFill="1" applyAlignment="1">
      <alignment horizontal="left"/>
    </xf>
    <xf numFmtId="4" fontId="5" fillId="0" borderId="0" xfId="0" applyNumberFormat="1" applyFont="1" applyFill="1" applyAlignment="1"/>
    <xf numFmtId="0" fontId="9" fillId="0" borderId="0" xfId="0" applyFont="1" applyFill="1" applyAlignment="1">
      <alignment horizontal="left"/>
    </xf>
    <xf numFmtId="4" fontId="9" fillId="0" borderId="0" xfId="0" applyNumberFormat="1" applyFont="1" applyFill="1" applyAlignment="1"/>
    <xf numFmtId="0" fontId="14" fillId="2" borderId="0" xfId="0" applyNumberFormat="1" applyFont="1" applyFill="1" applyAlignment="1">
      <alignment horizontal="left" wrapText="1"/>
    </xf>
    <xf numFmtId="0" fontId="5" fillId="0" borderId="0" xfId="0" applyFont="1" applyAlignment="1">
      <alignment horizontal="justify"/>
    </xf>
    <xf numFmtId="0" fontId="5" fillId="0" borderId="0" xfId="0" applyFont="1" applyAlignment="1"/>
    <xf numFmtId="4" fontId="5" fillId="0" borderId="0" xfId="0" applyNumberFormat="1" applyFont="1" applyAlignment="1">
      <alignment horizontal="center"/>
    </xf>
    <xf numFmtId="0" fontId="5" fillId="0" borderId="0" xfId="0" applyFont="1" applyAlignment="1">
      <alignment horizontal="center"/>
    </xf>
    <xf numFmtId="4" fontId="2" fillId="0" borderId="6" xfId="0" applyNumberFormat="1" applyFont="1" applyFill="1" applyBorder="1" applyAlignment="1">
      <alignment horizontal="center" vertical="center"/>
    </xf>
    <xf numFmtId="4" fontId="2" fillId="0" borderId="7" xfId="0" applyNumberFormat="1" applyFont="1" applyFill="1" applyBorder="1" applyAlignment="1">
      <alignment horizontal="center" vertical="center"/>
    </xf>
    <xf numFmtId="4" fontId="2" fillId="0" borderId="8" xfId="0" applyNumberFormat="1" applyFont="1" applyFill="1" applyBorder="1" applyAlignment="1">
      <alignment horizontal="center" vertical="center"/>
    </xf>
    <xf numFmtId="4" fontId="2" fillId="0" borderId="3"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5" xfId="0" applyNumberFormat="1" applyFont="1" applyFill="1" applyBorder="1" applyAlignment="1">
      <alignment horizontal="center" vertical="center"/>
    </xf>
    <xf numFmtId="0" fontId="0" fillId="0" borderId="0" xfId="0" applyFont="1" applyBorder="1" applyAlignment="1">
      <alignment vertical="top" wrapText="1"/>
    </xf>
    <xf numFmtId="0" fontId="0" fillId="0" borderId="0" xfId="0" applyFont="1" applyAlignment="1">
      <alignment vertical="top" wrapText="1"/>
    </xf>
  </cellXfs>
  <cellStyles count="3">
    <cellStyle name="Navadno" xfId="0" builtinId="0"/>
    <cellStyle name="Navadno_Kino Siska_pop_GD" xfId="2" xr:uid="{00000000-0005-0000-0000-000001000000}"/>
    <cellStyle name="Navadno_PREDRAČUN"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CEE12-894F-4510-9EE1-1D348BD48DC5}">
  <sheetPr>
    <tabColor theme="4" tint="-0.499984740745262"/>
  </sheetPr>
  <dimension ref="A2:S896"/>
  <sheetViews>
    <sheetView showZeros="0" tabSelected="1" topLeftCell="A256" zoomScale="110" zoomScaleNormal="110" zoomScaleSheetLayoutView="100" workbookViewId="0">
      <selection activeCell="C493" sqref="C493"/>
    </sheetView>
  </sheetViews>
  <sheetFormatPr defaultRowHeight="12.75" x14ac:dyDescent="0.2"/>
  <cols>
    <col min="1" max="1" width="4.28515625" style="8" customWidth="1"/>
    <col min="2" max="2" width="39.28515625" customWidth="1"/>
    <col min="3" max="3" width="7.7109375" style="11" customWidth="1"/>
    <col min="4" max="4" width="17" style="2" customWidth="1"/>
    <col min="5" max="5" width="14.85546875" style="2" customWidth="1"/>
    <col min="6" max="6" width="14.7109375" style="2" bestFit="1" customWidth="1"/>
    <col min="7" max="7" width="25.5703125" customWidth="1"/>
  </cols>
  <sheetData>
    <row r="2" spans="1:6" ht="14.25" customHeight="1" x14ac:dyDescent="0.2">
      <c r="A2" s="68"/>
      <c r="B2" s="41" t="s">
        <v>68</v>
      </c>
      <c r="C2" s="166" t="s">
        <v>62</v>
      </c>
      <c r="D2" s="167"/>
      <c r="E2" s="167"/>
      <c r="F2" s="167"/>
    </row>
    <row r="3" spans="1:6" ht="14.25" customHeight="1" x14ac:dyDescent="0.2">
      <c r="B3" s="41"/>
      <c r="C3" s="108" t="s">
        <v>66</v>
      </c>
      <c r="D3" s="64"/>
      <c r="E3" s="64"/>
      <c r="F3" s="64"/>
    </row>
    <row r="4" spans="1:6" ht="14.25" customHeight="1" x14ac:dyDescent="0.2">
      <c r="A4" s="68"/>
      <c r="B4" s="42" t="s">
        <v>63</v>
      </c>
      <c r="C4" s="166" t="s">
        <v>126</v>
      </c>
      <c r="D4" s="167"/>
      <c r="E4" s="167"/>
      <c r="F4" s="167"/>
    </row>
    <row r="5" spans="1:6" ht="14.25" customHeight="1" x14ac:dyDescent="0.2">
      <c r="A5" s="68"/>
      <c r="B5" s="42" t="s">
        <v>64</v>
      </c>
      <c r="C5" s="166" t="s">
        <v>122</v>
      </c>
      <c r="D5" s="167"/>
      <c r="E5" s="167"/>
      <c r="F5" s="167"/>
    </row>
    <row r="6" spans="1:6" ht="14.25" customHeight="1" x14ac:dyDescent="0.2">
      <c r="A6" s="68"/>
      <c r="B6" s="42" t="s">
        <v>43</v>
      </c>
      <c r="C6" s="166" t="s">
        <v>123</v>
      </c>
      <c r="D6" s="167"/>
      <c r="E6" s="167"/>
      <c r="F6" s="167"/>
    </row>
    <row r="7" spans="1:6" ht="14.25" customHeight="1" x14ac:dyDescent="0.2">
      <c r="A7" s="68"/>
      <c r="B7" s="42" t="s">
        <v>44</v>
      </c>
      <c r="C7" s="166" t="s">
        <v>124</v>
      </c>
      <c r="D7" s="167"/>
      <c r="E7" s="167"/>
      <c r="F7" s="167"/>
    </row>
    <row r="8" spans="1:6" ht="14.25" customHeight="1" x14ac:dyDescent="0.2">
      <c r="A8" s="68"/>
      <c r="B8" s="42" t="s">
        <v>45</v>
      </c>
      <c r="C8" s="168" t="s">
        <v>109</v>
      </c>
      <c r="D8" s="169"/>
      <c r="E8" s="169"/>
      <c r="F8" s="169"/>
    </row>
    <row r="9" spans="1:6" ht="13.5" customHeight="1" x14ac:dyDescent="0.35">
      <c r="A9" s="5"/>
      <c r="B9" s="43"/>
      <c r="C9" s="43"/>
      <c r="D9" s="44"/>
      <c r="E9" s="44"/>
      <c r="F9" s="44"/>
    </row>
    <row r="10" spans="1:6" ht="18.75" customHeight="1" x14ac:dyDescent="0.25">
      <c r="A10" s="68"/>
      <c r="B10" s="96" t="s">
        <v>46</v>
      </c>
      <c r="C10" s="162" t="s">
        <v>125</v>
      </c>
      <c r="D10" s="170"/>
      <c r="E10" s="170"/>
      <c r="F10" s="170"/>
    </row>
    <row r="11" spans="1:6" ht="12.75" customHeight="1" x14ac:dyDescent="0.2">
      <c r="A11" s="67"/>
      <c r="B11" s="42"/>
      <c r="C11" s="162"/>
      <c r="D11" s="163"/>
      <c r="E11" s="163"/>
      <c r="F11" s="163"/>
    </row>
    <row r="12" spans="1:6" ht="12.75" customHeight="1" x14ac:dyDescent="0.2">
      <c r="A12" s="67"/>
      <c r="B12" s="42"/>
      <c r="C12" s="162"/>
      <c r="D12" s="163"/>
      <c r="E12" s="163"/>
      <c r="F12" s="163"/>
    </row>
    <row r="13" spans="1:6" ht="21.75" customHeight="1" x14ac:dyDescent="0.2">
      <c r="B13" s="45"/>
      <c r="C13" s="164" t="s">
        <v>85</v>
      </c>
      <c r="D13" s="165"/>
      <c r="E13" s="165"/>
      <c r="F13" s="165"/>
    </row>
    <row r="14" spans="1:6" ht="13.5" customHeight="1" x14ac:dyDescent="0.2"/>
    <row r="15" spans="1:6" ht="17.25" customHeight="1" x14ac:dyDescent="0.25">
      <c r="B15" s="3"/>
      <c r="C15" s="12"/>
    </row>
    <row r="16" spans="1:6" ht="13.5" customHeight="1" x14ac:dyDescent="0.2"/>
    <row r="17" spans="1:6" ht="13.5" customHeight="1" thickBot="1" x14ac:dyDescent="0.25"/>
    <row r="18" spans="1:6" ht="20.25" customHeight="1" thickTop="1" x14ac:dyDescent="0.2">
      <c r="B18" s="178" t="s">
        <v>47</v>
      </c>
      <c r="C18" s="179"/>
      <c r="D18" s="179"/>
      <c r="E18" s="179"/>
      <c r="F18" s="180"/>
    </row>
    <row r="19" spans="1:6" ht="20.25" customHeight="1" thickBot="1" x14ac:dyDescent="0.25">
      <c r="B19" s="175" t="s">
        <v>108</v>
      </c>
      <c r="C19" s="176"/>
      <c r="D19" s="176"/>
      <c r="E19" s="176"/>
      <c r="F19" s="177"/>
    </row>
    <row r="20" spans="1:6" ht="19.5" customHeight="1" thickTop="1" x14ac:dyDescent="0.25">
      <c r="B20" s="3"/>
    </row>
    <row r="21" spans="1:6" ht="13.5" customHeight="1" x14ac:dyDescent="0.2"/>
    <row r="22" spans="1:6" ht="13.5" customHeight="1" x14ac:dyDescent="0.2"/>
    <row r="23" spans="1:6" ht="13.5" customHeight="1" x14ac:dyDescent="0.2"/>
    <row r="24" spans="1:6" ht="13.5" customHeight="1" x14ac:dyDescent="0.2"/>
    <row r="25" spans="1:6" ht="13.5" customHeight="1" x14ac:dyDescent="0.2"/>
    <row r="26" spans="1:6" ht="13.5" customHeight="1" x14ac:dyDescent="0.2"/>
    <row r="27" spans="1:6" ht="13.5" customHeight="1" x14ac:dyDescent="0.2"/>
    <row r="28" spans="1:6" ht="13.5" customHeight="1" x14ac:dyDescent="0.2">
      <c r="B28" s="109"/>
      <c r="C28" s="110"/>
      <c r="D28" s="110"/>
      <c r="E28" s="110"/>
      <c r="F28" s="110"/>
    </row>
    <row r="29" spans="1:6" ht="13.5" customHeight="1" x14ac:dyDescent="0.2">
      <c r="B29" s="109"/>
      <c r="C29" s="110"/>
      <c r="D29" s="110"/>
      <c r="E29" s="110"/>
      <c r="F29" s="110"/>
    </row>
    <row r="30" spans="1:6" ht="13.5" customHeight="1" x14ac:dyDescent="0.2">
      <c r="A30" s="68"/>
      <c r="B30" s="60" t="s">
        <v>9</v>
      </c>
      <c r="C30" s="110"/>
      <c r="D30" s="110"/>
      <c r="E30" s="110"/>
      <c r="F30" s="110"/>
    </row>
    <row r="31" spans="1:6" ht="13.5" customHeight="1" x14ac:dyDescent="0.2">
      <c r="B31" s="109"/>
      <c r="C31" s="110"/>
      <c r="D31" s="110"/>
      <c r="E31" s="110"/>
      <c r="F31" s="110"/>
    </row>
    <row r="32" spans="1:6" ht="13.5" customHeight="1" x14ac:dyDescent="0.2">
      <c r="A32" s="69"/>
      <c r="B32" s="171" t="s">
        <v>5</v>
      </c>
      <c r="C32" s="172"/>
      <c r="D32" s="172"/>
      <c r="E32" s="172"/>
      <c r="F32" s="172"/>
    </row>
    <row r="33" spans="1:6" ht="13.5" customHeight="1" x14ac:dyDescent="0.2">
      <c r="A33" s="69"/>
      <c r="B33" s="171" t="s">
        <v>2</v>
      </c>
      <c r="C33" s="172"/>
      <c r="D33" s="172"/>
      <c r="E33" s="172"/>
      <c r="F33" s="172"/>
    </row>
    <row r="34" spans="1:6" ht="13.5" customHeight="1" x14ac:dyDescent="0.2">
      <c r="A34" s="69"/>
      <c r="B34" s="171" t="s">
        <v>1</v>
      </c>
      <c r="C34" s="172"/>
      <c r="D34" s="172"/>
      <c r="E34" s="172"/>
      <c r="F34" s="172"/>
    </row>
    <row r="35" spans="1:6" ht="13.5" customHeight="1" x14ac:dyDescent="0.2">
      <c r="A35" s="69"/>
      <c r="B35" s="171" t="s">
        <v>6</v>
      </c>
      <c r="C35" s="172"/>
      <c r="D35" s="172"/>
      <c r="E35" s="172"/>
      <c r="F35" s="172"/>
    </row>
    <row r="36" spans="1:6" ht="13.5" customHeight="1" x14ac:dyDescent="0.2">
      <c r="A36" s="69"/>
      <c r="B36" s="171" t="s">
        <v>7</v>
      </c>
      <c r="C36" s="172"/>
      <c r="D36" s="172"/>
      <c r="E36" s="172"/>
      <c r="F36" s="172"/>
    </row>
    <row r="37" spans="1:6" ht="13.5" customHeight="1" x14ac:dyDescent="0.2">
      <c r="A37" s="69"/>
      <c r="B37" s="171" t="s">
        <v>3</v>
      </c>
      <c r="C37" s="172"/>
      <c r="D37" s="172"/>
      <c r="E37" s="172"/>
      <c r="F37" s="172"/>
    </row>
    <row r="38" spans="1:6" ht="13.5" customHeight="1" x14ac:dyDescent="0.2">
      <c r="A38" s="69"/>
      <c r="B38" s="171" t="s">
        <v>4</v>
      </c>
      <c r="C38" s="172"/>
      <c r="D38" s="172"/>
      <c r="E38" s="172"/>
      <c r="F38" s="172"/>
    </row>
    <row r="39" spans="1:6" ht="13.5" customHeight="1" x14ac:dyDescent="0.2">
      <c r="A39" s="69"/>
      <c r="B39" s="171" t="s">
        <v>8</v>
      </c>
      <c r="C39" s="172"/>
      <c r="D39" s="172"/>
      <c r="E39" s="172"/>
      <c r="F39" s="172"/>
    </row>
    <row r="40" spans="1:6" s="3" customFormat="1" ht="13.5" customHeight="1" x14ac:dyDescent="0.25">
      <c r="A40" s="9"/>
      <c r="C40" s="12"/>
      <c r="D40" s="6"/>
      <c r="E40" s="6"/>
      <c r="F40" s="6"/>
    </row>
    <row r="41" spans="1:6" s="3" customFormat="1" ht="13.5" customHeight="1" x14ac:dyDescent="0.25">
      <c r="A41" s="9"/>
      <c r="C41" s="12"/>
      <c r="D41" s="6"/>
      <c r="E41" s="6"/>
      <c r="F41" s="6"/>
    </row>
    <row r="42" spans="1:6" s="3" customFormat="1" ht="13.5" customHeight="1" x14ac:dyDescent="0.25">
      <c r="A42" s="9"/>
      <c r="C42" s="12"/>
      <c r="D42" s="6"/>
      <c r="E42" s="6"/>
      <c r="F42" s="6"/>
    </row>
    <row r="43" spans="1:6" s="3" customFormat="1" ht="13.5" customHeight="1" x14ac:dyDescent="0.25">
      <c r="A43" s="9"/>
      <c r="C43" s="12"/>
      <c r="D43" s="6"/>
      <c r="E43" s="6"/>
      <c r="F43" s="6"/>
    </row>
    <row r="44" spans="1:6" s="3" customFormat="1" ht="13.5" customHeight="1" x14ac:dyDescent="0.25">
      <c r="A44" s="9"/>
      <c r="C44" s="12"/>
      <c r="D44" s="6"/>
      <c r="E44" s="6"/>
      <c r="F44" s="6"/>
    </row>
    <row r="45" spans="1:6" ht="13.5" customHeight="1" x14ac:dyDescent="0.2"/>
    <row r="46" spans="1:6" ht="13.5" customHeight="1" x14ac:dyDescent="0.2">
      <c r="A46" s="68"/>
      <c r="B46" s="43" t="s">
        <v>121</v>
      </c>
      <c r="C46" s="111"/>
      <c r="D46" s="46"/>
      <c r="E46" s="24" t="s">
        <v>59</v>
      </c>
      <c r="F46" s="14"/>
    </row>
    <row r="47" spans="1:6" ht="13.5" customHeight="1" x14ac:dyDescent="0.2">
      <c r="B47" s="17"/>
      <c r="C47" s="111"/>
      <c r="D47" s="173" t="s">
        <v>120</v>
      </c>
      <c r="E47" s="174"/>
      <c r="F47" s="174"/>
    </row>
    <row r="49" spans="1:6" ht="15.75" x14ac:dyDescent="0.25">
      <c r="A49" s="10"/>
      <c r="B49" s="4"/>
      <c r="C49" s="13"/>
      <c r="D49" s="7"/>
      <c r="E49" s="7"/>
      <c r="F49" s="7"/>
    </row>
    <row r="51" spans="1:6" ht="14.25" customHeight="1" x14ac:dyDescent="0.2">
      <c r="A51" s="68"/>
      <c r="B51" s="41" t="s">
        <v>68</v>
      </c>
      <c r="C51" s="166" t="s">
        <v>62</v>
      </c>
      <c r="D51" s="167"/>
      <c r="E51" s="167"/>
      <c r="F51" s="167"/>
    </row>
    <row r="52" spans="1:6" ht="14.25" customHeight="1" x14ac:dyDescent="0.2">
      <c r="B52" s="41"/>
      <c r="C52" s="108" t="s">
        <v>66</v>
      </c>
      <c r="D52" s="64"/>
      <c r="E52" s="64"/>
      <c r="F52" s="64"/>
    </row>
    <row r="53" spans="1:6" ht="14.25" customHeight="1" x14ac:dyDescent="0.2">
      <c r="A53" s="68"/>
      <c r="B53" s="42" t="s">
        <v>63</v>
      </c>
      <c r="C53" s="166" t="s">
        <v>126</v>
      </c>
      <c r="D53" s="167"/>
      <c r="E53" s="167"/>
      <c r="F53" s="167"/>
    </row>
    <row r="54" spans="1:6" ht="14.25" customHeight="1" x14ac:dyDescent="0.2">
      <c r="A54" s="68"/>
      <c r="B54" s="42" t="s">
        <v>64</v>
      </c>
      <c r="C54" s="166" t="s">
        <v>122</v>
      </c>
      <c r="D54" s="167"/>
      <c r="E54" s="167"/>
      <c r="F54" s="167"/>
    </row>
    <row r="55" spans="1:6" ht="14.25" customHeight="1" x14ac:dyDescent="0.2">
      <c r="A55" s="68"/>
      <c r="B55" s="42" t="s">
        <v>43</v>
      </c>
      <c r="C55" s="166" t="s">
        <v>123</v>
      </c>
      <c r="D55" s="167"/>
      <c r="E55" s="167"/>
      <c r="F55" s="167"/>
    </row>
    <row r="56" spans="1:6" ht="14.25" customHeight="1" x14ac:dyDescent="0.2">
      <c r="A56" s="68"/>
      <c r="B56" s="42" t="s">
        <v>44</v>
      </c>
      <c r="C56" s="166" t="s">
        <v>124</v>
      </c>
      <c r="D56" s="167"/>
      <c r="E56" s="167"/>
      <c r="F56" s="167"/>
    </row>
    <row r="57" spans="1:6" ht="14.25" customHeight="1" x14ac:dyDescent="0.2">
      <c r="A57" s="68"/>
      <c r="B57" s="42" t="s">
        <v>45</v>
      </c>
      <c r="C57" s="168" t="s">
        <v>109</v>
      </c>
      <c r="D57" s="169"/>
      <c r="E57" s="169"/>
      <c r="F57" s="169"/>
    </row>
    <row r="58" spans="1:6" ht="13.5" customHeight="1" x14ac:dyDescent="0.35">
      <c r="A58" s="5"/>
      <c r="B58" s="43"/>
      <c r="C58" s="43"/>
      <c r="D58" s="44"/>
      <c r="E58" s="44"/>
      <c r="F58" s="44"/>
    </row>
    <row r="59" spans="1:6" ht="18.75" customHeight="1" x14ac:dyDescent="0.25">
      <c r="A59" s="68"/>
      <c r="B59" s="96" t="s">
        <v>46</v>
      </c>
      <c r="C59" s="162" t="s">
        <v>125</v>
      </c>
      <c r="D59" s="170"/>
      <c r="E59" s="170"/>
      <c r="F59" s="170"/>
    </row>
    <row r="60" spans="1:6" ht="12.75" customHeight="1" x14ac:dyDescent="0.2">
      <c r="A60" s="67"/>
      <c r="B60" s="42"/>
      <c r="C60" s="162"/>
      <c r="D60" s="163"/>
      <c r="E60" s="163"/>
      <c r="F60" s="163"/>
    </row>
    <row r="61" spans="1:6" ht="12.75" customHeight="1" x14ac:dyDescent="0.2">
      <c r="A61" s="67"/>
      <c r="B61" s="42"/>
      <c r="C61" s="162"/>
      <c r="D61" s="163"/>
      <c r="E61" s="163"/>
      <c r="F61" s="163"/>
    </row>
    <row r="62" spans="1:6" ht="21.75" customHeight="1" x14ac:dyDescent="0.2">
      <c r="B62" s="45"/>
      <c r="C62" s="164" t="s">
        <v>85</v>
      </c>
      <c r="D62" s="165"/>
      <c r="E62" s="165"/>
      <c r="F62" s="165"/>
    </row>
    <row r="63" spans="1:6" ht="12.75" customHeight="1" x14ac:dyDescent="0.2">
      <c r="A63" s="10"/>
      <c r="B63" s="1"/>
      <c r="C63" s="13"/>
      <c r="D63" s="7"/>
      <c r="E63" s="7"/>
      <c r="F63" s="7"/>
    </row>
    <row r="64" spans="1:6" ht="12.75" customHeight="1" x14ac:dyDescent="0.2">
      <c r="A64" s="10"/>
      <c r="B64" s="1"/>
      <c r="C64" s="13"/>
      <c r="D64" s="7"/>
      <c r="E64" s="7"/>
      <c r="F64" s="7"/>
    </row>
    <row r="65" spans="1:6" ht="15" x14ac:dyDescent="0.2">
      <c r="A65" s="10"/>
      <c r="B65" s="1"/>
      <c r="C65" s="13"/>
      <c r="D65" s="7"/>
      <c r="E65" s="7"/>
      <c r="F65" s="7"/>
    </row>
    <row r="66" spans="1:6" ht="15.75" x14ac:dyDescent="0.25">
      <c r="A66" s="70"/>
      <c r="B66" s="4" t="s">
        <v>48</v>
      </c>
      <c r="C66" s="13"/>
      <c r="D66" s="7"/>
      <c r="E66" s="7"/>
      <c r="F66" s="7"/>
    </row>
    <row r="67" spans="1:6" ht="15.75" x14ac:dyDescent="0.25">
      <c r="A67" s="10"/>
      <c r="B67" s="4"/>
      <c r="C67" s="13"/>
      <c r="D67" s="7"/>
      <c r="E67" s="7"/>
      <c r="F67" s="7"/>
    </row>
    <row r="68" spans="1:6" ht="15.75" x14ac:dyDescent="0.25">
      <c r="A68" s="10"/>
      <c r="B68" s="4"/>
      <c r="C68" s="13"/>
      <c r="D68" s="7"/>
      <c r="E68" s="7"/>
      <c r="F68" s="7"/>
    </row>
    <row r="69" spans="1:6" s="17" customFormat="1" x14ac:dyDescent="0.2">
      <c r="A69" s="71" t="s">
        <v>34</v>
      </c>
      <c r="B69" s="19" t="s">
        <v>33</v>
      </c>
      <c r="C69" s="111"/>
      <c r="D69" s="14"/>
      <c r="E69" s="14"/>
      <c r="F69" s="14"/>
    </row>
    <row r="70" spans="1:6" s="17" customFormat="1" x14ac:dyDescent="0.2">
      <c r="A70" s="18"/>
      <c r="B70" s="19"/>
      <c r="C70" s="111"/>
      <c r="D70" s="14"/>
      <c r="E70" s="14"/>
      <c r="F70" s="14"/>
    </row>
    <row r="71" spans="1:6" s="17" customFormat="1" x14ac:dyDescent="0.2">
      <c r="A71" s="72" t="s">
        <v>28</v>
      </c>
      <c r="B71" s="30" t="s">
        <v>10</v>
      </c>
      <c r="C71" s="111"/>
      <c r="D71" s="14"/>
      <c r="E71" s="28" t="s">
        <v>61</v>
      </c>
      <c r="F71" s="28">
        <f>+F189</f>
        <v>0</v>
      </c>
    </row>
    <row r="72" spans="1:6" s="17" customFormat="1" x14ac:dyDescent="0.2">
      <c r="A72" s="72" t="s">
        <v>21</v>
      </c>
      <c r="B72" s="30" t="s">
        <v>22</v>
      </c>
      <c r="C72" s="24"/>
      <c r="D72" s="28"/>
      <c r="E72" s="28" t="s">
        <v>61</v>
      </c>
      <c r="F72" s="28">
        <f>+F237</f>
        <v>0</v>
      </c>
    </row>
    <row r="73" spans="1:6" s="17" customFormat="1" x14ac:dyDescent="0.2">
      <c r="A73" s="72" t="s">
        <v>31</v>
      </c>
      <c r="B73" s="30" t="s">
        <v>38</v>
      </c>
      <c r="C73" s="24"/>
      <c r="D73" s="28"/>
      <c r="E73" s="28" t="s">
        <v>61</v>
      </c>
      <c r="F73" s="28">
        <f>+F262</f>
        <v>0</v>
      </c>
    </row>
    <row r="74" spans="1:6" s="17" customFormat="1" x14ac:dyDescent="0.2">
      <c r="A74" s="72" t="s">
        <v>23</v>
      </c>
      <c r="B74" s="30" t="s">
        <v>37</v>
      </c>
      <c r="C74" s="24"/>
      <c r="D74" s="28"/>
      <c r="E74" s="28" t="s">
        <v>61</v>
      </c>
      <c r="F74" s="28">
        <f>+F284</f>
        <v>0</v>
      </c>
    </row>
    <row r="75" spans="1:6" s="17" customFormat="1" x14ac:dyDescent="0.2">
      <c r="A75" s="72" t="s">
        <v>24</v>
      </c>
      <c r="B75" s="30" t="s">
        <v>25</v>
      </c>
      <c r="C75" s="24"/>
      <c r="D75" s="28"/>
      <c r="E75" s="28" t="s">
        <v>61</v>
      </c>
      <c r="F75" s="28">
        <f>+F327</f>
        <v>0</v>
      </c>
    </row>
    <row r="76" spans="1:6" s="17" customFormat="1" x14ac:dyDescent="0.2">
      <c r="A76" s="22"/>
      <c r="B76" s="30"/>
      <c r="C76" s="24"/>
      <c r="D76" s="28"/>
      <c r="E76" s="28"/>
      <c r="F76" s="28"/>
    </row>
    <row r="77" spans="1:6" s="17" customFormat="1" ht="13.5" thickBot="1" x14ac:dyDescent="0.25">
      <c r="A77" s="72"/>
      <c r="B77" s="38" t="s">
        <v>40</v>
      </c>
      <c r="C77" s="26"/>
      <c r="D77" s="27"/>
      <c r="E77" s="27" t="s">
        <v>61</v>
      </c>
      <c r="F77" s="27">
        <f>SUM(F71:F76)</f>
        <v>0</v>
      </c>
    </row>
    <row r="78" spans="1:6" s="17" customFormat="1" ht="13.5" thickTop="1" x14ac:dyDescent="0.2">
      <c r="A78" s="22"/>
      <c r="B78" s="30"/>
      <c r="C78" s="24"/>
      <c r="D78" s="28"/>
      <c r="E78" s="28"/>
      <c r="F78" s="28"/>
    </row>
    <row r="79" spans="1:6" s="15" customFormat="1" x14ac:dyDescent="0.2">
      <c r="A79" s="71" t="s">
        <v>35</v>
      </c>
      <c r="B79" s="19" t="s">
        <v>36</v>
      </c>
      <c r="C79" s="20"/>
      <c r="D79" s="21"/>
      <c r="E79" s="21"/>
      <c r="F79" s="21"/>
    </row>
    <row r="80" spans="1:6" s="15" customFormat="1" x14ac:dyDescent="0.2">
      <c r="A80" s="18"/>
      <c r="B80" s="19"/>
      <c r="C80" s="20"/>
      <c r="D80" s="21"/>
      <c r="E80" s="21"/>
      <c r="F80" s="21"/>
    </row>
    <row r="81" spans="1:6" s="17" customFormat="1" x14ac:dyDescent="0.2">
      <c r="A81" s="72" t="s">
        <v>31</v>
      </c>
      <c r="B81" s="30" t="s">
        <v>39</v>
      </c>
      <c r="C81" s="111"/>
      <c r="D81" s="14"/>
      <c r="E81" s="28" t="s">
        <v>61</v>
      </c>
      <c r="F81" s="28">
        <f>+F345</f>
        <v>0</v>
      </c>
    </row>
    <row r="82" spans="1:6" s="17" customFormat="1" x14ac:dyDescent="0.2">
      <c r="A82" s="72" t="s">
        <v>49</v>
      </c>
      <c r="B82" s="30" t="s">
        <v>50</v>
      </c>
      <c r="C82" s="24"/>
      <c r="D82" s="28"/>
      <c r="E82" s="28" t="s">
        <v>61</v>
      </c>
      <c r="F82" s="28">
        <f>+F497</f>
        <v>0</v>
      </c>
    </row>
    <row r="83" spans="1:6" s="17" customFormat="1" x14ac:dyDescent="0.2">
      <c r="A83" s="22"/>
      <c r="B83" s="30"/>
      <c r="C83" s="24"/>
      <c r="D83" s="28"/>
      <c r="E83" s="28"/>
      <c r="F83" s="28"/>
    </row>
    <row r="84" spans="1:6" s="17" customFormat="1" ht="13.5" thickBot="1" x14ac:dyDescent="0.25">
      <c r="A84" s="72"/>
      <c r="B84" s="38" t="s">
        <v>41</v>
      </c>
      <c r="C84" s="26"/>
      <c r="D84" s="27"/>
      <c r="E84" s="27" t="s">
        <v>61</v>
      </c>
      <c r="F84" s="27">
        <f>SUM(F81:F83)</f>
        <v>0</v>
      </c>
    </row>
    <row r="85" spans="1:6" s="17" customFormat="1" ht="13.5" thickTop="1" x14ac:dyDescent="0.2">
      <c r="A85" s="62"/>
      <c r="B85" s="30"/>
      <c r="C85" s="24"/>
      <c r="D85" s="28"/>
      <c r="E85" s="28"/>
      <c r="F85" s="28"/>
    </row>
    <row r="86" spans="1:6" s="17" customFormat="1" ht="13.5" thickBot="1" x14ac:dyDescent="0.25">
      <c r="A86" s="72"/>
      <c r="B86" s="38" t="s">
        <v>18</v>
      </c>
      <c r="C86" s="57"/>
      <c r="D86" s="58"/>
      <c r="E86" s="27" t="s">
        <v>61</v>
      </c>
      <c r="F86" s="58">
        <f>+F77+F84</f>
        <v>0</v>
      </c>
    </row>
    <row r="87" spans="1:6" s="17" customFormat="1" ht="13.5" thickTop="1" x14ac:dyDescent="0.2">
      <c r="A87" s="22"/>
      <c r="B87" s="39"/>
      <c r="C87" s="32"/>
      <c r="D87" s="34"/>
      <c r="E87" s="34"/>
      <c r="F87" s="34"/>
    </row>
    <row r="88" spans="1:6" s="17" customFormat="1" x14ac:dyDescent="0.2">
      <c r="A88" s="72"/>
      <c r="B88" s="42" t="s">
        <v>79</v>
      </c>
      <c r="C88" s="24"/>
      <c r="D88" s="28"/>
      <c r="E88" s="28" t="s">
        <v>61</v>
      </c>
      <c r="F88" s="59">
        <f>0.22*F86</f>
        <v>0</v>
      </c>
    </row>
    <row r="89" spans="1:6" s="17" customFormat="1" x14ac:dyDescent="0.2">
      <c r="A89" s="22"/>
      <c r="B89" s="30"/>
      <c r="C89" s="24"/>
      <c r="D89" s="28"/>
      <c r="E89" s="28"/>
      <c r="F89" s="28"/>
    </row>
    <row r="90" spans="1:6" s="17" customFormat="1" ht="13.5" thickBot="1" x14ac:dyDescent="0.25">
      <c r="A90" s="72"/>
      <c r="B90" s="73" t="s">
        <v>51</v>
      </c>
      <c r="C90" s="74"/>
      <c r="D90" s="75"/>
      <c r="E90" s="75" t="s">
        <v>61</v>
      </c>
      <c r="F90" s="75">
        <f>+F86+F88</f>
        <v>0</v>
      </c>
    </row>
    <row r="91" spans="1:6" s="17" customFormat="1" x14ac:dyDescent="0.2">
      <c r="A91" s="16"/>
      <c r="C91" s="111"/>
      <c r="D91" s="14"/>
      <c r="E91" s="14"/>
      <c r="F91" s="14"/>
    </row>
    <row r="92" spans="1:6" s="17" customFormat="1" x14ac:dyDescent="0.2">
      <c r="A92" s="16"/>
      <c r="C92" s="111"/>
      <c r="D92" s="14"/>
      <c r="E92" s="14"/>
      <c r="F92" s="14"/>
    </row>
    <row r="93" spans="1:6" s="17" customFormat="1" x14ac:dyDescent="0.2">
      <c r="A93" s="16"/>
      <c r="C93" s="111"/>
      <c r="D93" s="14"/>
      <c r="E93" s="14"/>
      <c r="F93" s="14"/>
    </row>
    <row r="94" spans="1:6" s="17" customFormat="1" x14ac:dyDescent="0.2">
      <c r="A94" s="16"/>
      <c r="C94" s="111"/>
      <c r="D94" s="14"/>
      <c r="E94" s="14"/>
      <c r="F94" s="14"/>
    </row>
    <row r="95" spans="1:6" s="17" customFormat="1" x14ac:dyDescent="0.2">
      <c r="A95" s="16"/>
      <c r="C95" s="111"/>
      <c r="D95" s="14"/>
      <c r="E95" s="14"/>
      <c r="F95" s="14"/>
    </row>
    <row r="96" spans="1:6" s="17" customFormat="1" x14ac:dyDescent="0.2">
      <c r="A96" s="16"/>
      <c r="C96" s="111"/>
      <c r="D96" s="14"/>
      <c r="E96" s="14"/>
      <c r="F96" s="14"/>
    </row>
    <row r="97" spans="1:6" s="17" customFormat="1" x14ac:dyDescent="0.2">
      <c r="A97" s="102"/>
      <c r="B97" s="103"/>
      <c r="C97" s="104" t="s">
        <v>42</v>
      </c>
      <c r="D97" s="105" t="s">
        <v>71</v>
      </c>
      <c r="E97" s="106" t="s">
        <v>65</v>
      </c>
      <c r="F97" s="106" t="s">
        <v>29</v>
      </c>
    </row>
    <row r="98" spans="1:6" s="17" customFormat="1" x14ac:dyDescent="0.2">
      <c r="A98" s="16"/>
      <c r="C98" s="111"/>
      <c r="D98" s="49"/>
      <c r="E98" s="35"/>
      <c r="F98" s="35"/>
    </row>
    <row r="99" spans="1:6" s="15" customFormat="1" x14ac:dyDescent="0.2">
      <c r="A99" s="76" t="s">
        <v>34</v>
      </c>
      <c r="B99" s="19" t="s">
        <v>33</v>
      </c>
      <c r="C99" s="20"/>
      <c r="D99" s="21"/>
      <c r="E99" s="21"/>
      <c r="F99" s="21"/>
    </row>
    <row r="100" spans="1:6" s="15" customFormat="1" x14ac:dyDescent="0.2">
      <c r="A100" s="18"/>
      <c r="B100" s="19"/>
      <c r="C100" s="20"/>
      <c r="D100" s="21"/>
      <c r="E100" s="21"/>
      <c r="F100" s="21"/>
    </row>
    <row r="101" spans="1:6" s="15" customFormat="1" x14ac:dyDescent="0.2">
      <c r="A101" s="78" t="s">
        <v>28</v>
      </c>
      <c r="B101" s="23" t="s">
        <v>10</v>
      </c>
      <c r="C101" s="24"/>
      <c r="D101" s="14"/>
      <c r="E101" s="14"/>
      <c r="F101" s="14"/>
    </row>
    <row r="102" spans="1:6" s="15" customFormat="1" x14ac:dyDescent="0.2">
      <c r="A102" s="16"/>
      <c r="B102" s="25"/>
      <c r="C102" s="114"/>
      <c r="D102" s="14"/>
      <c r="E102" s="14"/>
      <c r="F102" s="14"/>
    </row>
    <row r="103" spans="1:6" s="15" customFormat="1" ht="63.75" x14ac:dyDescent="0.2">
      <c r="A103" s="77" t="s">
        <v>56</v>
      </c>
      <c r="B103" s="40" t="s">
        <v>13</v>
      </c>
      <c r="C103" s="114"/>
      <c r="D103" s="14"/>
      <c r="E103" s="14"/>
      <c r="F103" s="14"/>
    </row>
    <row r="104" spans="1:6" s="15" customFormat="1" x14ac:dyDescent="0.2">
      <c r="A104" s="77"/>
      <c r="B104" s="52" t="s">
        <v>127</v>
      </c>
      <c r="C104" s="114"/>
      <c r="D104" s="14"/>
      <c r="E104" s="14"/>
      <c r="F104" s="14"/>
    </row>
    <row r="105" spans="1:6" s="15" customFormat="1" ht="102" x14ac:dyDescent="0.2">
      <c r="A105" s="77" t="s">
        <v>56</v>
      </c>
      <c r="B105" s="36" t="s">
        <v>262</v>
      </c>
      <c r="C105" s="114"/>
      <c r="D105" s="14"/>
      <c r="E105" s="14"/>
      <c r="F105" s="14"/>
    </row>
    <row r="106" spans="1:6" s="15" customFormat="1" x14ac:dyDescent="0.2">
      <c r="A106" s="77"/>
      <c r="B106" s="36" t="s">
        <v>128</v>
      </c>
      <c r="C106" s="114"/>
      <c r="D106" s="14"/>
      <c r="E106" s="14"/>
      <c r="F106" s="14"/>
    </row>
    <row r="107" spans="1:6" s="15" customFormat="1" x14ac:dyDescent="0.2">
      <c r="A107" s="77"/>
      <c r="B107" s="132" t="s">
        <v>129</v>
      </c>
      <c r="C107" s="114"/>
      <c r="D107" s="14"/>
      <c r="E107" s="14"/>
      <c r="F107" s="14"/>
    </row>
    <row r="108" spans="1:6" s="15" customFormat="1" ht="51" x14ac:dyDescent="0.2">
      <c r="A108" s="77"/>
      <c r="B108" s="132" t="s">
        <v>130</v>
      </c>
      <c r="C108" s="114"/>
      <c r="D108" s="14"/>
      <c r="E108" s="14"/>
      <c r="F108" s="14"/>
    </row>
    <row r="109" spans="1:6" s="15" customFormat="1" ht="51" x14ac:dyDescent="0.2">
      <c r="A109" s="77"/>
      <c r="B109" s="132" t="s">
        <v>131</v>
      </c>
      <c r="C109" s="114"/>
      <c r="D109" s="14"/>
      <c r="E109" s="14"/>
      <c r="F109" s="14"/>
    </row>
    <row r="110" spans="1:6" s="15" customFormat="1" ht="51" x14ac:dyDescent="0.2">
      <c r="A110" s="77"/>
      <c r="B110" s="132" t="s">
        <v>130</v>
      </c>
      <c r="C110" s="114"/>
      <c r="D110" s="14"/>
      <c r="E110" s="14"/>
      <c r="F110" s="14"/>
    </row>
    <row r="111" spans="1:6" s="15" customFormat="1" ht="63.75" x14ac:dyDescent="0.2">
      <c r="A111" s="77"/>
      <c r="B111" s="132" t="s">
        <v>132</v>
      </c>
      <c r="C111" s="114"/>
      <c r="D111" s="14"/>
      <c r="E111" s="14"/>
      <c r="F111" s="14"/>
    </row>
    <row r="112" spans="1:6" s="15" customFormat="1" ht="51" x14ac:dyDescent="0.2">
      <c r="A112" s="77"/>
      <c r="B112" s="132" t="s">
        <v>133</v>
      </c>
      <c r="C112" s="114"/>
      <c r="D112" s="14"/>
      <c r="E112" s="14"/>
      <c r="F112" s="14"/>
    </row>
    <row r="113" spans="1:8" s="15" customFormat="1" ht="51" x14ac:dyDescent="0.2">
      <c r="A113" s="77"/>
      <c r="B113" s="132" t="s">
        <v>134</v>
      </c>
      <c r="C113" s="114"/>
      <c r="D113" s="14"/>
      <c r="E113" s="14"/>
      <c r="F113" s="14"/>
    </row>
    <row r="114" spans="1:8" s="15" customFormat="1" ht="63.75" x14ac:dyDescent="0.2">
      <c r="A114" s="77"/>
      <c r="B114" s="132" t="s">
        <v>135</v>
      </c>
      <c r="C114" s="114"/>
      <c r="D114" s="14"/>
      <c r="E114" s="14"/>
      <c r="F114" s="14"/>
    </row>
    <row r="115" spans="1:8" s="15" customFormat="1" ht="51" x14ac:dyDescent="0.2">
      <c r="A115" s="77"/>
      <c r="B115" s="132" t="s">
        <v>136</v>
      </c>
      <c r="C115" s="114"/>
      <c r="D115" s="14"/>
      <c r="E115" s="14"/>
      <c r="F115" s="14"/>
    </row>
    <row r="116" spans="1:8" s="15" customFormat="1" ht="89.25" x14ac:dyDescent="0.2">
      <c r="A116" s="77"/>
      <c r="B116" s="132" t="s">
        <v>137</v>
      </c>
      <c r="C116" s="114"/>
      <c r="D116" s="14"/>
      <c r="E116" s="14"/>
      <c r="F116" s="14"/>
    </row>
    <row r="117" spans="1:8" s="15" customFormat="1" ht="89.25" x14ac:dyDescent="0.2">
      <c r="A117" s="77"/>
      <c r="B117" s="132" t="s">
        <v>138</v>
      </c>
      <c r="C117" s="114"/>
      <c r="D117" s="14"/>
      <c r="E117" s="14"/>
      <c r="F117" s="14"/>
    </row>
    <row r="118" spans="1:8" s="15" customFormat="1" ht="13.5" thickBot="1" x14ac:dyDescent="0.25">
      <c r="A118" s="77"/>
      <c r="B118" s="132"/>
      <c r="C118" s="149"/>
      <c r="D118" s="14"/>
      <c r="E118" s="14"/>
      <c r="F118" s="14"/>
    </row>
    <row r="119" spans="1:8" s="15" customFormat="1" ht="30.75" thickBot="1" x14ac:dyDescent="0.25">
      <c r="A119" s="150"/>
      <c r="B119" s="151" t="s">
        <v>284</v>
      </c>
      <c r="C119" s="152" t="s">
        <v>285</v>
      </c>
      <c r="D119" s="153">
        <v>715.2</v>
      </c>
      <c r="E119" s="153">
        <v>75</v>
      </c>
      <c r="F119" s="154">
        <v>53640</v>
      </c>
    </row>
    <row r="120" spans="1:8" s="15" customFormat="1" ht="30.75" thickBot="1" x14ac:dyDescent="0.25">
      <c r="A120" s="150"/>
      <c r="B120" s="155" t="s">
        <v>286</v>
      </c>
      <c r="C120" s="156" t="s">
        <v>285</v>
      </c>
      <c r="D120" s="157">
        <v>178.8</v>
      </c>
      <c r="E120" s="157">
        <v>75</v>
      </c>
      <c r="F120" s="158">
        <v>13410</v>
      </c>
    </row>
    <row r="121" spans="1:8" s="15" customFormat="1" ht="30.75" thickBot="1" x14ac:dyDescent="0.25">
      <c r="A121" s="150"/>
      <c r="B121" s="155" t="s">
        <v>287</v>
      </c>
      <c r="C121" s="156" t="s">
        <v>285</v>
      </c>
      <c r="D121" s="157">
        <v>715.2</v>
      </c>
      <c r="E121" s="157">
        <v>15</v>
      </c>
      <c r="F121" s="158">
        <v>10728</v>
      </c>
    </row>
    <row r="122" spans="1:8" s="15" customFormat="1" x14ac:dyDescent="0.2">
      <c r="A122" s="77"/>
      <c r="B122" s="132"/>
      <c r="C122" s="149"/>
      <c r="D122" s="14"/>
      <c r="E122" s="14"/>
      <c r="F122" s="14"/>
    </row>
    <row r="123" spans="1:8" s="15" customFormat="1" ht="13.5" x14ac:dyDescent="0.25">
      <c r="A123" s="16"/>
      <c r="B123" s="36"/>
      <c r="C123" s="114"/>
      <c r="E123" s="133"/>
    </row>
    <row r="124" spans="1:8" s="15" customFormat="1" x14ac:dyDescent="0.2">
      <c r="A124" s="79">
        <f>A102+1</f>
        <v>1</v>
      </c>
      <c r="B124" s="36" t="s">
        <v>12</v>
      </c>
      <c r="C124" s="114" t="s">
        <v>27</v>
      </c>
      <c r="D124" s="14">
        <v>708</v>
      </c>
      <c r="E124" s="14"/>
      <c r="F124" s="14">
        <f>+D124*E124</f>
        <v>0</v>
      </c>
      <c r="H124" s="14"/>
    </row>
    <row r="125" spans="1:8" s="15" customFormat="1" x14ac:dyDescent="0.2">
      <c r="A125" s="16"/>
      <c r="B125" s="36"/>
      <c r="C125" s="114"/>
      <c r="D125" s="14"/>
      <c r="E125" s="14"/>
      <c r="F125" s="14">
        <f t="shared" ref="F125:F126" si="0">+D125*E125</f>
        <v>0</v>
      </c>
      <c r="H125" s="14"/>
    </row>
    <row r="126" spans="1:8" s="15" customFormat="1" ht="51" x14ac:dyDescent="0.2">
      <c r="A126" s="79">
        <f>A124+1</f>
        <v>2</v>
      </c>
      <c r="B126" s="36" t="s">
        <v>269</v>
      </c>
      <c r="C126" s="114" t="s">
        <v>20</v>
      </c>
      <c r="D126" s="14">
        <v>20</v>
      </c>
      <c r="E126" s="14"/>
      <c r="F126" s="14">
        <f t="shared" si="0"/>
        <v>0</v>
      </c>
      <c r="H126" s="14"/>
    </row>
    <row r="127" spans="1:8" s="15" customFormat="1" x14ac:dyDescent="0.2">
      <c r="A127" s="16"/>
      <c r="B127" s="36"/>
      <c r="C127" s="114"/>
      <c r="D127" s="14"/>
      <c r="E127" s="14"/>
      <c r="F127" s="14"/>
      <c r="H127" s="14"/>
    </row>
    <row r="128" spans="1:8" s="15" customFormat="1" x14ac:dyDescent="0.2">
      <c r="A128" s="79">
        <f>A124+1</f>
        <v>2</v>
      </c>
      <c r="B128" s="134" t="s">
        <v>80</v>
      </c>
      <c r="C128" s="85" t="s">
        <v>20</v>
      </c>
      <c r="D128" s="44">
        <v>4</v>
      </c>
      <c r="E128" s="14"/>
      <c r="F128" s="14">
        <f>+D128*E128</f>
        <v>0</v>
      </c>
      <c r="H128" s="14"/>
    </row>
    <row r="129" spans="1:8" s="15" customFormat="1" x14ac:dyDescent="0.2">
      <c r="A129" s="16"/>
      <c r="B129" s="36"/>
      <c r="C129" s="114"/>
      <c r="D129" s="44"/>
      <c r="E129" s="14"/>
      <c r="F129" s="14"/>
      <c r="H129" s="14"/>
    </row>
    <row r="130" spans="1:8" s="15" customFormat="1" ht="63.75" x14ac:dyDescent="0.2">
      <c r="A130" s="79">
        <f>A128+1</f>
        <v>3</v>
      </c>
      <c r="B130" s="135" t="s">
        <v>86</v>
      </c>
      <c r="C130" s="85" t="s">
        <v>19</v>
      </c>
      <c r="D130" s="44">
        <v>1</v>
      </c>
      <c r="E130" s="44"/>
      <c r="F130" s="14">
        <f>+D130*E130</f>
        <v>0</v>
      </c>
      <c r="H130" s="14"/>
    </row>
    <row r="131" spans="1:8" s="15" customFormat="1" x14ac:dyDescent="0.2">
      <c r="A131" s="16"/>
      <c r="B131" s="135"/>
      <c r="C131" s="85"/>
      <c r="D131" s="44"/>
      <c r="E131" s="44"/>
      <c r="F131" s="14"/>
      <c r="H131" s="14"/>
    </row>
    <row r="132" spans="1:8" s="15" customFormat="1" x14ac:dyDescent="0.2">
      <c r="A132" s="79">
        <f>A130+1</f>
        <v>4</v>
      </c>
      <c r="B132" s="135" t="s">
        <v>139</v>
      </c>
      <c r="C132" s="85"/>
      <c r="D132" s="44"/>
      <c r="E132" s="44"/>
      <c r="F132" s="14"/>
      <c r="H132" s="14"/>
    </row>
    <row r="133" spans="1:8" s="15" customFormat="1" ht="51" x14ac:dyDescent="0.2">
      <c r="A133" s="79"/>
      <c r="B133" s="135" t="s">
        <v>140</v>
      </c>
      <c r="C133" s="85"/>
      <c r="D133" s="44"/>
      <c r="E133" s="44"/>
      <c r="F133" s="14"/>
      <c r="H133" s="14"/>
    </row>
    <row r="134" spans="1:8" s="15" customFormat="1" ht="25.5" x14ac:dyDescent="0.2">
      <c r="A134" s="79"/>
      <c r="B134" s="135" t="s">
        <v>141</v>
      </c>
      <c r="C134" s="85"/>
      <c r="D134" s="44"/>
      <c r="E134" s="44"/>
      <c r="F134" s="14"/>
      <c r="H134" s="14"/>
    </row>
    <row r="135" spans="1:8" s="15" customFormat="1" x14ac:dyDescent="0.2">
      <c r="A135" s="79"/>
      <c r="B135" s="135" t="s">
        <v>142</v>
      </c>
      <c r="C135" s="85"/>
      <c r="D135" s="44"/>
      <c r="E135" s="44"/>
      <c r="F135" s="14"/>
      <c r="H135" s="14"/>
    </row>
    <row r="136" spans="1:8" s="15" customFormat="1" x14ac:dyDescent="0.2">
      <c r="A136" s="79"/>
      <c r="B136" s="135" t="s">
        <v>143</v>
      </c>
      <c r="C136" s="85"/>
      <c r="D136" s="44"/>
      <c r="E136" s="44"/>
      <c r="F136" s="14"/>
      <c r="H136" s="14"/>
    </row>
    <row r="137" spans="1:8" s="15" customFormat="1" ht="25.5" x14ac:dyDescent="0.2">
      <c r="A137" s="79"/>
      <c r="B137" s="135" t="s">
        <v>144</v>
      </c>
      <c r="C137" s="85"/>
      <c r="D137" s="44"/>
      <c r="E137" s="44"/>
      <c r="F137" s="14"/>
      <c r="H137" s="14"/>
    </row>
    <row r="138" spans="1:8" s="15" customFormat="1" ht="25.5" x14ac:dyDescent="0.2">
      <c r="A138" s="79"/>
      <c r="B138" s="135" t="s">
        <v>145</v>
      </c>
      <c r="C138" s="85"/>
      <c r="D138" s="44"/>
      <c r="E138" s="44"/>
      <c r="F138" s="14"/>
      <c r="H138" s="14"/>
    </row>
    <row r="139" spans="1:8" s="15" customFormat="1" ht="51" x14ac:dyDescent="0.2">
      <c r="A139" s="79"/>
      <c r="B139" s="135" t="s">
        <v>146</v>
      </c>
      <c r="C139" s="85"/>
      <c r="D139" s="44"/>
      <c r="E139" s="44"/>
      <c r="F139" s="14"/>
      <c r="H139" s="14"/>
    </row>
    <row r="140" spans="1:8" s="15" customFormat="1" x14ac:dyDescent="0.2">
      <c r="A140" s="79"/>
      <c r="B140" s="135" t="s">
        <v>149</v>
      </c>
      <c r="C140" s="85"/>
      <c r="D140" s="44"/>
      <c r="E140" s="44"/>
      <c r="F140" s="14"/>
      <c r="H140" s="14"/>
    </row>
    <row r="141" spans="1:8" s="15" customFormat="1" ht="25.5" x14ac:dyDescent="0.2">
      <c r="A141" s="79"/>
      <c r="B141" s="135" t="s">
        <v>147</v>
      </c>
      <c r="C141" s="85"/>
      <c r="D141" s="44"/>
      <c r="E141" s="44"/>
      <c r="F141" s="14"/>
      <c r="H141" s="14"/>
    </row>
    <row r="142" spans="1:8" s="15" customFormat="1" x14ac:dyDescent="0.2">
      <c r="A142" s="79"/>
      <c r="B142" s="135" t="s">
        <v>148</v>
      </c>
      <c r="C142" s="85" t="s">
        <v>27</v>
      </c>
      <c r="D142" s="44">
        <v>433</v>
      </c>
      <c r="E142" s="44"/>
      <c r="F142" s="14">
        <f t="shared" ref="F142:F146" si="1">+D142*E142</f>
        <v>0</v>
      </c>
      <c r="H142" s="14"/>
    </row>
    <row r="143" spans="1:8" s="15" customFormat="1" x14ac:dyDescent="0.2">
      <c r="A143" s="16"/>
      <c r="B143" s="135"/>
      <c r="C143" s="85"/>
      <c r="D143" s="44"/>
      <c r="E143" s="44"/>
      <c r="F143" s="14">
        <f t="shared" si="1"/>
        <v>0</v>
      </c>
      <c r="H143" s="14"/>
    </row>
    <row r="144" spans="1:8" s="15" customFormat="1" ht="89.25" x14ac:dyDescent="0.2">
      <c r="A144" s="79">
        <v>5</v>
      </c>
      <c r="B144" s="135" t="s">
        <v>272</v>
      </c>
      <c r="C144" s="85" t="s">
        <v>150</v>
      </c>
      <c r="D144" s="44">
        <v>1</v>
      </c>
      <c r="E144" s="44"/>
      <c r="F144" s="14">
        <f t="shared" si="1"/>
        <v>0</v>
      </c>
      <c r="H144" s="14"/>
    </row>
    <row r="145" spans="1:8" s="15" customFormat="1" x14ac:dyDescent="0.2">
      <c r="A145" s="16"/>
      <c r="B145" s="135"/>
      <c r="C145" s="85"/>
      <c r="D145" s="44"/>
      <c r="E145" s="44"/>
      <c r="F145" s="14">
        <f t="shared" si="1"/>
        <v>0</v>
      </c>
      <c r="H145" s="14"/>
    </row>
    <row r="146" spans="1:8" s="15" customFormat="1" ht="76.5" x14ac:dyDescent="0.2">
      <c r="A146" s="79">
        <f>A144+1</f>
        <v>6</v>
      </c>
      <c r="B146" s="135" t="s">
        <v>151</v>
      </c>
      <c r="C146" s="85" t="s">
        <v>27</v>
      </c>
      <c r="D146" s="44">
        <v>1200</v>
      </c>
      <c r="E146" s="44"/>
      <c r="F146" s="14">
        <f t="shared" si="1"/>
        <v>0</v>
      </c>
      <c r="H146" s="14"/>
    </row>
    <row r="147" spans="1:8" s="15" customFormat="1" x14ac:dyDescent="0.2">
      <c r="A147" s="16"/>
      <c r="B147" s="135"/>
      <c r="C147" s="85"/>
      <c r="D147" s="44"/>
      <c r="E147" s="44"/>
      <c r="F147" s="14"/>
      <c r="H147" s="14"/>
    </row>
    <row r="148" spans="1:8" s="15" customFormat="1" ht="140.25" x14ac:dyDescent="0.2">
      <c r="A148" s="119">
        <v>7</v>
      </c>
      <c r="B148" s="138" t="s">
        <v>191</v>
      </c>
      <c r="C148" s="81"/>
      <c r="D148" s="136"/>
      <c r="E148" s="136"/>
      <c r="F148" s="33">
        <f>+D148*E148</f>
        <v>0</v>
      </c>
      <c r="H148" s="14"/>
    </row>
    <row r="149" spans="1:8" s="15" customFormat="1" ht="25.5" x14ac:dyDescent="0.2">
      <c r="A149" s="80" t="s">
        <v>74</v>
      </c>
      <c r="B149" s="138" t="s">
        <v>192</v>
      </c>
      <c r="C149" s="81" t="s">
        <v>150</v>
      </c>
      <c r="D149" s="136">
        <v>1</v>
      </c>
      <c r="E149" s="136"/>
      <c r="F149" s="33">
        <f>+D149*E149</f>
        <v>0</v>
      </c>
      <c r="H149" s="14"/>
    </row>
    <row r="150" spans="1:8" s="15" customFormat="1" ht="38.25" x14ac:dyDescent="0.2">
      <c r="A150" s="80" t="s">
        <v>75</v>
      </c>
      <c r="B150" s="138" t="s">
        <v>193</v>
      </c>
      <c r="C150" s="81" t="s">
        <v>150</v>
      </c>
      <c r="D150" s="136">
        <v>1</v>
      </c>
      <c r="E150" s="136"/>
      <c r="F150" s="33">
        <f>+D150*E150</f>
        <v>0</v>
      </c>
      <c r="H150" s="14"/>
    </row>
    <row r="151" spans="1:8" s="15" customFormat="1" x14ac:dyDescent="0.2">
      <c r="A151" s="80" t="s">
        <v>82</v>
      </c>
      <c r="B151" s="138" t="s">
        <v>194</v>
      </c>
      <c r="C151" s="81" t="s">
        <v>150</v>
      </c>
      <c r="D151" s="136">
        <v>1</v>
      </c>
      <c r="E151" s="136"/>
      <c r="F151" s="33">
        <f>+D151*E151</f>
        <v>0</v>
      </c>
      <c r="H151" s="14"/>
    </row>
    <row r="152" spans="1:8" s="15" customFormat="1" x14ac:dyDescent="0.2">
      <c r="A152" s="16"/>
      <c r="B152" s="135"/>
      <c r="C152" s="85"/>
      <c r="D152" s="44"/>
      <c r="E152" s="44"/>
      <c r="F152" s="14"/>
      <c r="H152" s="14"/>
    </row>
    <row r="153" spans="1:8" s="15" customFormat="1" x14ac:dyDescent="0.2">
      <c r="A153" s="79">
        <v>8</v>
      </c>
      <c r="B153" s="92" t="s">
        <v>87</v>
      </c>
      <c r="C153" s="85" t="s">
        <v>27</v>
      </c>
      <c r="D153" s="44">
        <v>20</v>
      </c>
      <c r="E153" s="14"/>
      <c r="F153" s="14">
        <f>+D153*E153</f>
        <v>0</v>
      </c>
      <c r="H153" s="14"/>
    </row>
    <row r="154" spans="1:8" s="15" customFormat="1" x14ac:dyDescent="0.2">
      <c r="A154" s="16"/>
      <c r="B154" s="36"/>
      <c r="C154" s="114"/>
      <c r="D154" s="44"/>
      <c r="E154" s="14"/>
      <c r="F154" s="14"/>
      <c r="H154" s="14"/>
    </row>
    <row r="155" spans="1:8" s="15" customFormat="1" x14ac:dyDescent="0.2">
      <c r="A155" s="79">
        <f>A153+1</f>
        <v>9</v>
      </c>
      <c r="B155" s="92" t="s">
        <v>88</v>
      </c>
      <c r="C155" s="85" t="s">
        <v>26</v>
      </c>
      <c r="D155" s="44">
        <v>150</v>
      </c>
      <c r="E155" s="14"/>
      <c r="F155" s="14">
        <f>+D155*E155</f>
        <v>0</v>
      </c>
      <c r="H155" s="14"/>
    </row>
    <row r="156" spans="1:8" s="15" customFormat="1" x14ac:dyDescent="0.2">
      <c r="A156" s="16"/>
      <c r="B156" s="36"/>
      <c r="C156" s="114"/>
      <c r="D156" s="44"/>
      <c r="E156" s="14"/>
      <c r="F156" s="14"/>
      <c r="H156" s="14"/>
    </row>
    <row r="157" spans="1:8" s="15" customFormat="1" x14ac:dyDescent="0.2">
      <c r="A157" s="79">
        <f>A155+1</f>
        <v>10</v>
      </c>
      <c r="B157" s="92" t="s">
        <v>89</v>
      </c>
      <c r="C157" s="85" t="s">
        <v>27</v>
      </c>
      <c r="D157" s="49">
        <v>340</v>
      </c>
      <c r="E157" s="35"/>
      <c r="F157" s="14">
        <f>+D157*E157</f>
        <v>0</v>
      </c>
      <c r="H157" s="14"/>
    </row>
    <row r="158" spans="1:8" s="15" customFormat="1" x14ac:dyDescent="0.2">
      <c r="A158" s="16"/>
      <c r="B158" s="36"/>
      <c r="C158" s="114"/>
      <c r="D158" s="44"/>
      <c r="E158" s="14"/>
      <c r="H158" s="14"/>
    </row>
    <row r="159" spans="1:8" s="15" customFormat="1" x14ac:dyDescent="0.2">
      <c r="A159" s="79">
        <f>A157+1</f>
        <v>11</v>
      </c>
      <c r="B159" s="92" t="s">
        <v>90</v>
      </c>
      <c r="C159" s="85" t="s">
        <v>26</v>
      </c>
      <c r="D159" s="86">
        <v>2250</v>
      </c>
      <c r="E159" s="35"/>
      <c r="F159" s="14">
        <f>+D159*E159</f>
        <v>0</v>
      </c>
      <c r="H159" s="14"/>
    </row>
    <row r="160" spans="1:8" s="15" customFormat="1" x14ac:dyDescent="0.2">
      <c r="A160" s="16"/>
      <c r="B160" s="36"/>
      <c r="C160" s="114"/>
      <c r="D160" s="44"/>
      <c r="E160" s="14"/>
      <c r="F160" s="14"/>
      <c r="H160" s="14"/>
    </row>
    <row r="161" spans="1:8" s="15" customFormat="1" ht="76.5" x14ac:dyDescent="0.2">
      <c r="A161" s="79">
        <f>A159+1</f>
        <v>12</v>
      </c>
      <c r="B161" s="66" t="s">
        <v>152</v>
      </c>
      <c r="C161" s="85" t="s">
        <v>30</v>
      </c>
      <c r="D161" s="49">
        <v>2</v>
      </c>
      <c r="E161" s="35"/>
      <c r="F161" s="14">
        <f>+D161*E161</f>
        <v>0</v>
      </c>
      <c r="G161" s="93"/>
      <c r="H161" s="14"/>
    </row>
    <row r="162" spans="1:8" s="15" customFormat="1" x14ac:dyDescent="0.2">
      <c r="A162" s="16"/>
      <c r="B162" s="66"/>
      <c r="C162" s="85"/>
      <c r="D162" s="49"/>
      <c r="E162" s="35"/>
      <c r="F162" s="14"/>
      <c r="G162" s="93"/>
      <c r="H162" s="14"/>
    </row>
    <row r="163" spans="1:8" s="15" customFormat="1" ht="25.5" x14ac:dyDescent="0.2">
      <c r="A163" s="79">
        <f>A161+1</f>
        <v>13</v>
      </c>
      <c r="B163" s="66" t="s">
        <v>72</v>
      </c>
      <c r="C163" s="85" t="s">
        <v>27</v>
      </c>
      <c r="D163" s="44">
        <v>180</v>
      </c>
      <c r="E163" s="14"/>
      <c r="F163" s="14">
        <f>+D163*E163</f>
        <v>0</v>
      </c>
      <c r="H163" s="14"/>
    </row>
    <row r="164" spans="1:8" s="15" customFormat="1" x14ac:dyDescent="0.2">
      <c r="A164" s="16"/>
      <c r="B164" s="36"/>
      <c r="C164" s="114"/>
      <c r="D164" s="44"/>
      <c r="E164" s="14"/>
      <c r="F164" s="14"/>
      <c r="H164" s="14"/>
    </row>
    <row r="165" spans="1:8" s="15" customFormat="1" ht="25.5" x14ac:dyDescent="0.2">
      <c r="A165" s="79">
        <f>A163+1</f>
        <v>14</v>
      </c>
      <c r="B165" s="66" t="s">
        <v>73</v>
      </c>
      <c r="C165" s="85" t="s">
        <v>27</v>
      </c>
      <c r="D165" s="44">
        <v>10</v>
      </c>
      <c r="E165" s="14"/>
      <c r="F165" s="14">
        <f>+D165*E165</f>
        <v>0</v>
      </c>
      <c r="H165" s="14"/>
    </row>
    <row r="166" spans="1:8" s="15" customFormat="1" x14ac:dyDescent="0.2">
      <c r="A166" s="16"/>
      <c r="B166" s="36"/>
      <c r="C166" s="114"/>
      <c r="D166" s="44"/>
      <c r="E166" s="14"/>
      <c r="F166" s="14"/>
      <c r="H166" s="14"/>
    </row>
    <row r="167" spans="1:8" s="15" customFormat="1" ht="51" x14ac:dyDescent="0.2">
      <c r="A167" s="79">
        <f t="shared" ref="A167" si="2">A165+1</f>
        <v>15</v>
      </c>
      <c r="B167" s="66" t="s">
        <v>263</v>
      </c>
      <c r="C167" s="81" t="s">
        <v>20</v>
      </c>
      <c r="D167" s="136">
        <v>15</v>
      </c>
      <c r="E167" s="136"/>
      <c r="F167" s="14">
        <f>+D167*E167</f>
        <v>0</v>
      </c>
      <c r="H167" s="14"/>
    </row>
    <row r="168" spans="1:8" s="15" customFormat="1" x14ac:dyDescent="0.2">
      <c r="A168" s="16"/>
      <c r="B168" s="36"/>
      <c r="C168" s="114"/>
      <c r="D168" s="44"/>
      <c r="E168" s="14"/>
      <c r="F168" s="14"/>
      <c r="H168" s="14"/>
    </row>
    <row r="169" spans="1:8" s="15" customFormat="1" ht="63.75" x14ac:dyDescent="0.2">
      <c r="A169" s="79">
        <f t="shared" ref="A169" si="3">A167+1</f>
        <v>16</v>
      </c>
      <c r="B169" s="66" t="s">
        <v>154</v>
      </c>
      <c r="C169" s="81" t="s">
        <v>155</v>
      </c>
      <c r="D169" s="136">
        <v>4</v>
      </c>
      <c r="E169" s="136"/>
      <c r="F169" s="14">
        <f t="shared" ref="F169:F177" si="4">+D169*E169</f>
        <v>0</v>
      </c>
      <c r="H169" s="14">
        <f t="shared" ref="H169:H177" si="5">+D169*G169</f>
        <v>0</v>
      </c>
    </row>
    <row r="170" spans="1:8" s="15" customFormat="1" x14ac:dyDescent="0.2">
      <c r="A170" s="16"/>
      <c r="B170" s="36"/>
      <c r="C170" s="114"/>
      <c r="D170" s="44"/>
      <c r="E170" s="14"/>
      <c r="F170" s="14">
        <f t="shared" si="4"/>
        <v>0</v>
      </c>
      <c r="H170" s="14">
        <f t="shared" si="5"/>
        <v>0</v>
      </c>
    </row>
    <row r="171" spans="1:8" s="15" customFormat="1" ht="51" x14ac:dyDescent="0.2">
      <c r="A171" s="79">
        <f t="shared" ref="A171" si="6">A169+1</f>
        <v>17</v>
      </c>
      <c r="B171" s="66" t="s">
        <v>157</v>
      </c>
      <c r="C171" s="81" t="s">
        <v>155</v>
      </c>
      <c r="D171" s="136">
        <v>8</v>
      </c>
      <c r="E171" s="136"/>
      <c r="F171" s="14">
        <f t="shared" si="4"/>
        <v>0</v>
      </c>
      <c r="H171" s="14">
        <f t="shared" si="5"/>
        <v>0</v>
      </c>
    </row>
    <row r="172" spans="1:8" s="15" customFormat="1" x14ac:dyDescent="0.2">
      <c r="A172" s="16"/>
      <c r="B172" s="36"/>
      <c r="C172" s="114"/>
      <c r="D172" s="44"/>
      <c r="E172" s="14"/>
      <c r="F172" s="14">
        <f t="shared" si="4"/>
        <v>0</v>
      </c>
      <c r="H172" s="14">
        <f t="shared" si="5"/>
        <v>0</v>
      </c>
    </row>
    <row r="173" spans="1:8" s="15" customFormat="1" ht="51" x14ac:dyDescent="0.2">
      <c r="A173" s="79">
        <f t="shared" ref="A173" si="7">A171+1</f>
        <v>18</v>
      </c>
      <c r="B173" s="66" t="s">
        <v>158</v>
      </c>
      <c r="C173" s="81" t="s">
        <v>27</v>
      </c>
      <c r="D173" s="136">
        <v>35</v>
      </c>
      <c r="E173" s="136"/>
      <c r="F173" s="14">
        <f t="shared" si="4"/>
        <v>0</v>
      </c>
      <c r="H173" s="14">
        <f t="shared" si="5"/>
        <v>0</v>
      </c>
    </row>
    <row r="174" spans="1:8" s="15" customFormat="1" x14ac:dyDescent="0.2">
      <c r="A174" s="16"/>
      <c r="B174" s="36"/>
      <c r="C174" s="114"/>
      <c r="D174" s="44"/>
      <c r="E174" s="14"/>
      <c r="F174" s="14">
        <f t="shared" si="4"/>
        <v>0</v>
      </c>
      <c r="H174" s="14">
        <f t="shared" si="5"/>
        <v>0</v>
      </c>
    </row>
    <row r="175" spans="1:8" s="15" customFormat="1" ht="63.75" x14ac:dyDescent="0.2">
      <c r="A175" s="79">
        <v>19</v>
      </c>
      <c r="B175" s="66" t="s">
        <v>160</v>
      </c>
      <c r="C175" s="81"/>
      <c r="D175" s="136"/>
      <c r="E175" s="136"/>
      <c r="F175" s="14">
        <f t="shared" si="4"/>
        <v>0</v>
      </c>
      <c r="H175" s="14">
        <f t="shared" si="5"/>
        <v>0</v>
      </c>
    </row>
    <row r="176" spans="1:8" s="15" customFormat="1" x14ac:dyDescent="0.2">
      <c r="A176" s="80" t="s">
        <v>74</v>
      </c>
      <c r="B176" s="66" t="s">
        <v>161</v>
      </c>
      <c r="C176" s="81" t="s">
        <v>30</v>
      </c>
      <c r="D176" s="136">
        <v>10</v>
      </c>
      <c r="E176" s="136"/>
      <c r="F176" s="14">
        <f t="shared" si="4"/>
        <v>0</v>
      </c>
      <c r="H176" s="14">
        <f t="shared" si="5"/>
        <v>0</v>
      </c>
    </row>
    <row r="177" spans="1:8" s="15" customFormat="1" x14ac:dyDescent="0.2">
      <c r="A177" s="80" t="s">
        <v>75</v>
      </c>
      <c r="B177" s="66" t="s">
        <v>162</v>
      </c>
      <c r="C177" s="81" t="s">
        <v>30</v>
      </c>
      <c r="D177" s="136">
        <v>10</v>
      </c>
      <c r="E177" s="136"/>
      <c r="F177" s="14">
        <f t="shared" si="4"/>
        <v>0</v>
      </c>
      <c r="H177" s="14">
        <f t="shared" si="5"/>
        <v>0</v>
      </c>
    </row>
    <row r="178" spans="1:8" s="15" customFormat="1" x14ac:dyDescent="0.2">
      <c r="A178" s="16"/>
      <c r="B178" s="36"/>
      <c r="C178" s="114"/>
      <c r="D178" s="44"/>
      <c r="E178" s="14"/>
      <c r="F178" s="44"/>
      <c r="H178" s="14"/>
    </row>
    <row r="179" spans="1:8" s="15" customFormat="1" ht="102" x14ac:dyDescent="0.25">
      <c r="A179" s="90">
        <v>20</v>
      </c>
      <c r="B179" s="66" t="s">
        <v>261</v>
      </c>
      <c r="C179" s="114" t="s">
        <v>19</v>
      </c>
      <c r="D179" s="137">
        <f>SUM(F153:F167)</f>
        <v>0</v>
      </c>
      <c r="E179" s="14">
        <v>0</v>
      </c>
      <c r="F179" s="14">
        <f>+D179*0.1</f>
        <v>0</v>
      </c>
      <c r="H179" s="14"/>
    </row>
    <row r="180" spans="1:8" s="15" customFormat="1" x14ac:dyDescent="0.2">
      <c r="A180" s="80" t="s">
        <v>74</v>
      </c>
      <c r="B180" s="36" t="s">
        <v>115</v>
      </c>
      <c r="C180" s="114"/>
      <c r="D180" s="44"/>
      <c r="E180" s="14">
        <v>0</v>
      </c>
      <c r="F180" s="14"/>
      <c r="H180" s="14"/>
    </row>
    <row r="181" spans="1:8" s="15" customFormat="1" x14ac:dyDescent="0.2">
      <c r="A181" s="80" t="s">
        <v>75</v>
      </c>
      <c r="B181" s="36" t="s">
        <v>116</v>
      </c>
      <c r="C181" s="114"/>
      <c r="D181" s="44"/>
      <c r="E181" s="14">
        <v>0</v>
      </c>
      <c r="F181" s="14"/>
      <c r="H181" s="14"/>
    </row>
    <row r="182" spans="1:8" s="15" customFormat="1" x14ac:dyDescent="0.2">
      <c r="A182" s="16"/>
      <c r="B182" s="36"/>
      <c r="C182" s="114"/>
      <c r="D182" s="44"/>
      <c r="E182" s="14"/>
      <c r="F182" s="14"/>
      <c r="H182" s="14"/>
    </row>
    <row r="183" spans="1:8" s="15" customFormat="1" ht="114.75" x14ac:dyDescent="0.2">
      <c r="A183" s="79">
        <v>21</v>
      </c>
      <c r="B183" s="66" t="s">
        <v>98</v>
      </c>
      <c r="C183" s="114"/>
      <c r="D183" s="44"/>
      <c r="E183" s="14"/>
      <c r="F183" s="14"/>
      <c r="H183" s="14"/>
    </row>
    <row r="184" spans="1:8" s="15" customFormat="1" x14ac:dyDescent="0.2">
      <c r="A184" s="80" t="s">
        <v>74</v>
      </c>
      <c r="B184" s="55" t="s">
        <v>76</v>
      </c>
      <c r="C184" s="47" t="s">
        <v>14</v>
      </c>
      <c r="D184" s="44">
        <v>762</v>
      </c>
      <c r="E184" s="44"/>
      <c r="F184" s="14">
        <f>+D184*E184</f>
        <v>0</v>
      </c>
      <c r="G184" s="93"/>
    </row>
    <row r="185" spans="1:8" s="15" customFormat="1" x14ac:dyDescent="0.2">
      <c r="A185" s="80" t="s">
        <v>75</v>
      </c>
      <c r="B185" s="36" t="s">
        <v>77</v>
      </c>
      <c r="C185" s="114" t="s">
        <v>14</v>
      </c>
      <c r="D185" s="44">
        <v>249</v>
      </c>
      <c r="E185" s="14"/>
      <c r="F185" s="14">
        <f>+D185*E185</f>
        <v>0</v>
      </c>
    </row>
    <row r="186" spans="1:8" s="15" customFormat="1" x14ac:dyDescent="0.2">
      <c r="A186" s="80" t="s">
        <v>82</v>
      </c>
      <c r="B186" s="36" t="s">
        <v>83</v>
      </c>
      <c r="C186" s="114" t="s">
        <v>14</v>
      </c>
      <c r="D186" s="44">
        <v>5</v>
      </c>
      <c r="E186" s="14"/>
      <c r="F186" s="14">
        <f>+D186*E186</f>
        <v>0</v>
      </c>
    </row>
    <row r="187" spans="1:8" s="15" customFormat="1" x14ac:dyDescent="0.2">
      <c r="A187" s="80" t="s">
        <v>96</v>
      </c>
      <c r="B187" s="36" t="s">
        <v>97</v>
      </c>
      <c r="C187" s="114" t="s">
        <v>14</v>
      </c>
      <c r="D187" s="44">
        <v>1</v>
      </c>
      <c r="E187" s="14"/>
      <c r="F187" s="14">
        <f>+D187*E187</f>
        <v>0</v>
      </c>
    </row>
    <row r="188" spans="1:8" s="15" customFormat="1" x14ac:dyDescent="0.2">
      <c r="A188" s="16"/>
      <c r="B188" s="36"/>
      <c r="C188" s="114"/>
      <c r="D188" s="44"/>
      <c r="E188" s="14"/>
      <c r="F188" s="14"/>
    </row>
    <row r="189" spans="1:8" s="15" customFormat="1" ht="13.5" thickBot="1" x14ac:dyDescent="0.25">
      <c r="A189" s="79"/>
      <c r="B189" s="50" t="s">
        <v>11</v>
      </c>
      <c r="C189" s="26"/>
      <c r="D189" s="27"/>
      <c r="E189" s="27" t="s">
        <v>61</v>
      </c>
      <c r="F189" s="27">
        <f>SUM(F124:F187)</f>
        <v>0</v>
      </c>
      <c r="G189" s="21"/>
    </row>
    <row r="190" spans="1:8" s="15" customFormat="1" ht="13.5" thickTop="1" x14ac:dyDescent="0.2">
      <c r="A190" s="18"/>
      <c r="B190" s="19"/>
      <c r="C190" s="20"/>
      <c r="D190" s="107"/>
      <c r="E190" s="21"/>
      <c r="F190" s="21"/>
    </row>
    <row r="191" spans="1:8" s="15" customFormat="1" x14ac:dyDescent="0.2">
      <c r="A191" s="18"/>
      <c r="B191" s="19"/>
      <c r="C191" s="20"/>
      <c r="D191" s="107"/>
      <c r="E191" s="21"/>
      <c r="F191" s="21"/>
    </row>
    <row r="192" spans="1:8" s="15" customFormat="1" x14ac:dyDescent="0.2">
      <c r="A192" s="18"/>
      <c r="B192" s="19"/>
      <c r="C192" s="20"/>
      <c r="D192" s="107"/>
      <c r="E192" s="21"/>
      <c r="F192" s="21"/>
    </row>
    <row r="193" spans="1:19" s="15" customFormat="1" x14ac:dyDescent="0.2">
      <c r="A193" s="18"/>
      <c r="B193" s="19"/>
      <c r="C193" s="114"/>
      <c r="D193" s="49"/>
      <c r="E193" s="35"/>
      <c r="F193" s="35"/>
    </row>
    <row r="194" spans="1:19" s="17" customFormat="1" x14ac:dyDescent="0.2">
      <c r="A194" s="72" t="s">
        <v>21</v>
      </c>
      <c r="B194" s="23" t="s">
        <v>22</v>
      </c>
      <c r="C194" s="24"/>
      <c r="D194" s="44"/>
      <c r="E194" s="14"/>
      <c r="F194" s="14">
        <f t="shared" ref="F194:F195" si="8">+D194*E194</f>
        <v>0</v>
      </c>
    </row>
    <row r="195" spans="1:19" s="17" customFormat="1" x14ac:dyDescent="0.2">
      <c r="A195" s="16"/>
      <c r="B195" s="36"/>
      <c r="C195" s="114"/>
      <c r="D195" s="44"/>
      <c r="E195" s="14">
        <v>0</v>
      </c>
      <c r="F195" s="14">
        <f t="shared" si="8"/>
        <v>0</v>
      </c>
      <c r="H195" s="14"/>
    </row>
    <row r="196" spans="1:19" s="17" customFormat="1" x14ac:dyDescent="0.2">
      <c r="A196" s="82">
        <v>1</v>
      </c>
      <c r="B196" s="66" t="s">
        <v>60</v>
      </c>
      <c r="C196" s="85" t="s">
        <v>30</v>
      </c>
      <c r="D196" s="44">
        <v>60</v>
      </c>
      <c r="E196" s="14"/>
      <c r="F196" s="14">
        <f>+D196*E196</f>
        <v>0</v>
      </c>
      <c r="H196" s="14"/>
    </row>
    <row r="197" spans="1:19" s="17" customFormat="1" x14ac:dyDescent="0.2">
      <c r="A197" s="16"/>
      <c r="B197" s="36"/>
      <c r="C197" s="114"/>
      <c r="D197" s="44"/>
      <c r="E197" s="14"/>
      <c r="F197" s="14"/>
      <c r="H197" s="14"/>
    </row>
    <row r="198" spans="1:19" s="17" customFormat="1" ht="127.5" x14ac:dyDescent="0.2">
      <c r="A198" s="79" t="s">
        <v>244</v>
      </c>
      <c r="B198" s="66" t="s">
        <v>219</v>
      </c>
      <c r="C198" s="114"/>
      <c r="D198" s="44"/>
      <c r="E198" s="14"/>
      <c r="F198" s="14"/>
      <c r="G198" s="97"/>
      <c r="H198" s="98"/>
      <c r="I198" s="98"/>
      <c r="J198" s="98"/>
      <c r="K198" s="98"/>
      <c r="L198" s="98"/>
      <c r="M198" s="98"/>
      <c r="N198" s="98"/>
      <c r="O198" s="98"/>
      <c r="P198" s="98"/>
      <c r="Q198" s="98"/>
      <c r="R198" s="98"/>
      <c r="S198" s="98"/>
    </row>
    <row r="199" spans="1:19" s="17" customFormat="1" x14ac:dyDescent="0.2">
      <c r="A199" s="80" t="s">
        <v>74</v>
      </c>
      <c r="B199" s="66" t="s">
        <v>163</v>
      </c>
      <c r="C199" s="114" t="s">
        <v>30</v>
      </c>
      <c r="D199" s="44">
        <v>2840</v>
      </c>
      <c r="E199" s="14"/>
      <c r="F199" s="14">
        <f t="shared" ref="F199:F200" si="9">+D199*E199</f>
        <v>0</v>
      </c>
      <c r="G199" s="97"/>
      <c r="H199" s="98"/>
      <c r="I199" s="98"/>
      <c r="J199" s="98"/>
      <c r="K199" s="98"/>
      <c r="L199" s="98"/>
      <c r="M199" s="98"/>
      <c r="N199" s="98"/>
      <c r="O199" s="98"/>
      <c r="P199" s="98"/>
      <c r="Q199" s="98"/>
      <c r="R199" s="98"/>
      <c r="S199" s="98"/>
    </row>
    <row r="200" spans="1:19" s="17" customFormat="1" x14ac:dyDescent="0.2">
      <c r="A200" s="80" t="s">
        <v>75</v>
      </c>
      <c r="B200" s="66" t="s">
        <v>164</v>
      </c>
      <c r="C200" s="114" t="s">
        <v>30</v>
      </c>
      <c r="D200" s="44">
        <v>200</v>
      </c>
      <c r="E200" s="14"/>
      <c r="F200" s="14">
        <f t="shared" si="9"/>
        <v>0</v>
      </c>
      <c r="G200" s="97"/>
      <c r="H200" s="98"/>
      <c r="I200" s="98"/>
      <c r="J200" s="98"/>
      <c r="K200" s="98"/>
      <c r="L200" s="98"/>
      <c r="M200" s="98"/>
      <c r="N200" s="98"/>
      <c r="O200" s="98"/>
      <c r="P200" s="98"/>
      <c r="Q200" s="98"/>
      <c r="R200" s="98"/>
      <c r="S200" s="98"/>
    </row>
    <row r="201" spans="1:19" s="17" customFormat="1" x14ac:dyDescent="0.2">
      <c r="A201" s="16"/>
      <c r="B201" s="66"/>
      <c r="C201" s="114"/>
      <c r="D201" s="44"/>
      <c r="E201" s="14"/>
      <c r="F201" s="14"/>
      <c r="G201" s="97"/>
      <c r="H201" s="98"/>
      <c r="I201" s="98"/>
      <c r="J201" s="98"/>
      <c r="K201" s="98"/>
      <c r="L201" s="98"/>
      <c r="M201" s="98"/>
      <c r="N201" s="98"/>
      <c r="O201" s="98"/>
      <c r="P201" s="98"/>
      <c r="Q201" s="98"/>
      <c r="R201" s="98"/>
      <c r="S201" s="98"/>
    </row>
    <row r="202" spans="1:19" s="17" customFormat="1" ht="76.5" x14ac:dyDescent="0.2">
      <c r="A202" s="79" t="s">
        <v>245</v>
      </c>
      <c r="B202" s="66" t="s">
        <v>165</v>
      </c>
      <c r="C202" s="114" t="s">
        <v>30</v>
      </c>
      <c r="D202" s="44">
        <v>1400</v>
      </c>
      <c r="E202" s="14"/>
      <c r="F202" s="14">
        <f>+D202*E202</f>
        <v>0</v>
      </c>
      <c r="G202" s="97"/>
      <c r="H202" s="98"/>
      <c r="I202" s="98"/>
      <c r="J202" s="98"/>
      <c r="K202" s="98"/>
      <c r="L202" s="98"/>
      <c r="M202" s="98"/>
      <c r="N202" s="98"/>
      <c r="O202" s="98"/>
      <c r="P202" s="98"/>
      <c r="Q202" s="98"/>
      <c r="R202" s="98"/>
      <c r="S202" s="98"/>
    </row>
    <row r="203" spans="1:19" s="17" customFormat="1" x14ac:dyDescent="0.2">
      <c r="A203" s="16"/>
      <c r="B203" s="66"/>
      <c r="C203" s="114"/>
      <c r="D203" s="44"/>
      <c r="E203" s="14"/>
      <c r="F203" s="14"/>
      <c r="G203" s="97"/>
      <c r="H203" s="98"/>
      <c r="I203" s="98"/>
      <c r="J203" s="98"/>
      <c r="K203" s="98"/>
      <c r="L203" s="98"/>
      <c r="M203" s="98"/>
      <c r="N203" s="98"/>
      <c r="O203" s="98"/>
      <c r="P203" s="98"/>
      <c r="Q203" s="98"/>
      <c r="R203" s="98"/>
      <c r="S203" s="98"/>
    </row>
    <row r="204" spans="1:19" s="17" customFormat="1" x14ac:dyDescent="0.2">
      <c r="A204" s="16"/>
      <c r="B204" s="66"/>
      <c r="C204" s="114"/>
      <c r="D204" s="44"/>
      <c r="E204" s="14"/>
      <c r="F204" s="14"/>
      <c r="G204" s="97"/>
      <c r="H204" s="98"/>
      <c r="I204" s="98"/>
      <c r="J204" s="98"/>
      <c r="K204" s="98"/>
      <c r="L204" s="98"/>
      <c r="M204" s="98"/>
      <c r="N204" s="98"/>
      <c r="O204" s="98"/>
      <c r="P204" s="98"/>
      <c r="Q204" s="98"/>
      <c r="R204" s="98"/>
      <c r="S204" s="98"/>
    </row>
    <row r="205" spans="1:19" s="17" customFormat="1" ht="38.25" x14ac:dyDescent="0.2">
      <c r="A205" s="79" t="s">
        <v>246</v>
      </c>
      <c r="B205" s="66" t="s">
        <v>112</v>
      </c>
      <c r="C205" s="114" t="s">
        <v>30</v>
      </c>
      <c r="D205" s="44">
        <v>100</v>
      </c>
      <c r="E205" s="14"/>
      <c r="F205" s="14">
        <f>+D205*E205</f>
        <v>0</v>
      </c>
      <c r="G205" s="94"/>
      <c r="H205" s="14"/>
    </row>
    <row r="206" spans="1:19" s="17" customFormat="1" x14ac:dyDescent="0.2">
      <c r="A206" s="16"/>
      <c r="B206" s="36"/>
      <c r="C206" s="114"/>
      <c r="D206" s="44"/>
      <c r="E206" s="14"/>
      <c r="F206" s="14"/>
      <c r="H206" s="14"/>
    </row>
    <row r="207" spans="1:19" s="17" customFormat="1" ht="51" x14ac:dyDescent="0.2">
      <c r="A207" s="79" t="s">
        <v>247</v>
      </c>
      <c r="B207" s="66" t="s">
        <v>69</v>
      </c>
      <c r="C207" s="114" t="s">
        <v>30</v>
      </c>
      <c r="D207" s="44">
        <v>93</v>
      </c>
      <c r="E207" s="14"/>
      <c r="F207" s="14">
        <f>+D207*E207</f>
        <v>0</v>
      </c>
      <c r="H207" s="14"/>
    </row>
    <row r="208" spans="1:19" s="17" customFormat="1" x14ac:dyDescent="0.2">
      <c r="A208" s="16"/>
      <c r="B208" s="36"/>
      <c r="C208" s="114"/>
      <c r="D208" s="44"/>
      <c r="E208" s="14"/>
      <c r="F208" s="14"/>
      <c r="H208" s="14"/>
    </row>
    <row r="209" spans="1:8" s="17" customFormat="1" ht="51" x14ac:dyDescent="0.2">
      <c r="A209" s="79" t="s">
        <v>248</v>
      </c>
      <c r="B209" s="92" t="s">
        <v>91</v>
      </c>
      <c r="C209" s="114" t="s">
        <v>30</v>
      </c>
      <c r="D209" s="44">
        <v>900</v>
      </c>
      <c r="E209" s="14"/>
      <c r="F209" s="14">
        <f>+D209*E209</f>
        <v>0</v>
      </c>
      <c r="H209" s="14"/>
    </row>
    <row r="210" spans="1:8" s="17" customFormat="1" x14ac:dyDescent="0.2">
      <c r="A210" s="16"/>
      <c r="B210" s="36"/>
      <c r="C210" s="114"/>
      <c r="D210" s="44"/>
      <c r="E210" s="14"/>
      <c r="F210" s="14"/>
      <c r="H210" s="14"/>
    </row>
    <row r="211" spans="1:8" s="17" customFormat="1" ht="63.75" x14ac:dyDescent="0.2">
      <c r="A211" s="79" t="s">
        <v>249</v>
      </c>
      <c r="B211" s="92" t="s">
        <v>283</v>
      </c>
      <c r="C211" s="114" t="s">
        <v>30</v>
      </c>
      <c r="D211" s="44">
        <v>1100</v>
      </c>
      <c r="E211" s="14"/>
      <c r="F211" s="14">
        <f>+D211*E211</f>
        <v>0</v>
      </c>
      <c r="G211" s="94"/>
      <c r="H211" s="14"/>
    </row>
    <row r="212" spans="1:8" s="17" customFormat="1" x14ac:dyDescent="0.2">
      <c r="A212" s="16"/>
      <c r="B212" s="36"/>
      <c r="C212" s="114"/>
      <c r="D212" s="44"/>
      <c r="E212" s="14"/>
      <c r="F212" s="14"/>
      <c r="H212" s="14"/>
    </row>
    <row r="213" spans="1:8" s="17" customFormat="1" ht="38.25" x14ac:dyDescent="0.2">
      <c r="A213" s="79" t="s">
        <v>250</v>
      </c>
      <c r="B213" s="66" t="s">
        <v>67</v>
      </c>
      <c r="C213" s="114" t="s">
        <v>30</v>
      </c>
      <c r="D213" s="44">
        <v>507</v>
      </c>
      <c r="E213" s="14"/>
      <c r="F213" s="14">
        <f>+D213*E213</f>
        <v>0</v>
      </c>
      <c r="H213" s="14"/>
    </row>
    <row r="214" spans="1:8" s="17" customFormat="1" x14ac:dyDescent="0.2">
      <c r="A214" s="56"/>
      <c r="B214" s="36"/>
      <c r="C214" s="114"/>
      <c r="D214" s="44"/>
      <c r="E214" s="14"/>
      <c r="F214" s="14"/>
      <c r="H214" s="14"/>
    </row>
    <row r="215" spans="1:8" s="17" customFormat="1" ht="51" x14ac:dyDescent="0.2">
      <c r="A215" s="79" t="s">
        <v>251</v>
      </c>
      <c r="B215" s="138" t="s">
        <v>102</v>
      </c>
      <c r="C215" s="81" t="s">
        <v>30</v>
      </c>
      <c r="D215" s="136">
        <v>1400</v>
      </c>
      <c r="E215" s="136"/>
      <c r="F215" s="14">
        <f>+D215*E215</f>
        <v>0</v>
      </c>
      <c r="H215" s="14"/>
    </row>
    <row r="216" spans="1:8" s="17" customFormat="1" x14ac:dyDescent="0.2">
      <c r="A216" s="56"/>
      <c r="B216" s="36"/>
      <c r="C216" s="114"/>
      <c r="D216" s="44"/>
      <c r="E216" s="14"/>
      <c r="F216" s="14"/>
      <c r="H216" s="14"/>
    </row>
    <row r="217" spans="1:8" s="17" customFormat="1" ht="63.75" x14ac:dyDescent="0.2">
      <c r="A217" s="79" t="s">
        <v>252</v>
      </c>
      <c r="B217" s="138" t="s">
        <v>103</v>
      </c>
      <c r="C217" s="81" t="s">
        <v>30</v>
      </c>
      <c r="D217" s="136">
        <v>400</v>
      </c>
      <c r="E217" s="136"/>
      <c r="F217" s="14">
        <f>+D217*E217</f>
        <v>0</v>
      </c>
      <c r="H217" s="14"/>
    </row>
    <row r="218" spans="1:8" s="17" customFormat="1" x14ac:dyDescent="0.2">
      <c r="A218" s="56"/>
      <c r="B218" s="138"/>
      <c r="C218" s="81"/>
      <c r="D218" s="136"/>
      <c r="E218" s="136"/>
      <c r="F218" s="14"/>
      <c r="H218" s="14"/>
    </row>
    <row r="219" spans="1:8" s="17" customFormat="1" ht="76.5" x14ac:dyDescent="0.2">
      <c r="A219" s="79" t="s">
        <v>253</v>
      </c>
      <c r="B219" s="159" t="s">
        <v>289</v>
      </c>
      <c r="C219" s="81" t="s">
        <v>208</v>
      </c>
      <c r="D219" s="136">
        <v>1</v>
      </c>
      <c r="E219" s="136"/>
      <c r="F219" s="14">
        <f t="shared" ref="F219:F221" si="10">+D219*E219</f>
        <v>0</v>
      </c>
      <c r="H219" s="14"/>
    </row>
    <row r="220" spans="1:8" s="17" customFormat="1" x14ac:dyDescent="0.2">
      <c r="A220" s="56"/>
      <c r="B220" s="138"/>
      <c r="C220" s="81"/>
      <c r="D220" s="136"/>
      <c r="E220" s="136"/>
      <c r="F220" s="14">
        <f t="shared" si="10"/>
        <v>0</v>
      </c>
      <c r="H220" s="14"/>
    </row>
    <row r="221" spans="1:8" s="17" customFormat="1" ht="38.25" x14ac:dyDescent="0.2">
      <c r="A221" s="79" t="s">
        <v>254</v>
      </c>
      <c r="B221" s="159" t="s">
        <v>290</v>
      </c>
      <c r="C221" s="81" t="s">
        <v>30</v>
      </c>
      <c r="D221" s="136">
        <v>747</v>
      </c>
      <c r="E221" s="136"/>
      <c r="F221" s="14">
        <f t="shared" si="10"/>
        <v>0</v>
      </c>
      <c r="H221" s="14"/>
    </row>
    <row r="222" spans="1:8" s="17" customFormat="1" x14ac:dyDescent="0.2">
      <c r="A222" s="56"/>
      <c r="B222" s="36"/>
      <c r="C222" s="114"/>
      <c r="D222" s="44"/>
      <c r="E222" s="14"/>
      <c r="F222" s="14"/>
      <c r="H222" s="14"/>
    </row>
    <row r="223" spans="1:8" s="17" customFormat="1" ht="38.25" x14ac:dyDescent="0.2">
      <c r="A223" s="79" t="s">
        <v>255</v>
      </c>
      <c r="B223" s="66" t="s">
        <v>114</v>
      </c>
      <c r="C223" s="114" t="s">
        <v>26</v>
      </c>
      <c r="D223" s="44">
        <v>3180</v>
      </c>
      <c r="E223" s="14"/>
      <c r="F223" s="14">
        <f>+D223*E223</f>
        <v>0</v>
      </c>
      <c r="G223" s="95"/>
      <c r="H223" s="14"/>
    </row>
    <row r="224" spans="1:8" s="17" customFormat="1" x14ac:dyDescent="0.2">
      <c r="A224" s="56"/>
      <c r="B224" s="36"/>
      <c r="C224" s="114"/>
      <c r="D224" s="44"/>
      <c r="E224" s="14">
        <v>0</v>
      </c>
      <c r="F224" s="14"/>
      <c r="H224" s="14"/>
    </row>
    <row r="225" spans="1:8" s="17" customFormat="1" ht="38.25" x14ac:dyDescent="0.2">
      <c r="A225" s="79" t="s">
        <v>153</v>
      </c>
      <c r="B225" s="66" t="s">
        <v>70</v>
      </c>
      <c r="C225" s="114" t="s">
        <v>26</v>
      </c>
      <c r="D225" s="44">
        <v>200</v>
      </c>
      <c r="E225" s="14"/>
      <c r="F225" s="14">
        <f>+D225*E225</f>
        <v>0</v>
      </c>
      <c r="H225" s="14"/>
    </row>
    <row r="226" spans="1:8" s="17" customFormat="1" x14ac:dyDescent="0.2">
      <c r="A226" s="56"/>
      <c r="B226" s="36"/>
      <c r="C226" s="114"/>
      <c r="D226" s="44"/>
      <c r="E226" s="14"/>
      <c r="F226" s="14"/>
      <c r="H226" s="14"/>
    </row>
    <row r="227" spans="1:8" s="17" customFormat="1" ht="102" x14ac:dyDescent="0.2">
      <c r="A227" s="79" t="s">
        <v>156</v>
      </c>
      <c r="B227" s="66" t="s">
        <v>294</v>
      </c>
      <c r="C227" s="114" t="s">
        <v>26</v>
      </c>
      <c r="D227" s="44">
        <v>300</v>
      </c>
      <c r="E227" s="14"/>
      <c r="F227" s="14">
        <f>+D227*E227</f>
        <v>0</v>
      </c>
      <c r="G227" s="161"/>
      <c r="H227" s="14"/>
    </row>
    <row r="228" spans="1:8" s="17" customFormat="1" x14ac:dyDescent="0.2">
      <c r="A228" s="56"/>
      <c r="B228" s="36"/>
      <c r="C228" s="114"/>
      <c r="D228" s="44"/>
      <c r="E228" s="14"/>
      <c r="F228" s="14"/>
      <c r="H228" s="14"/>
    </row>
    <row r="229" spans="1:8" s="17" customFormat="1" ht="63.75" x14ac:dyDescent="0.2">
      <c r="A229" s="79" t="s">
        <v>159</v>
      </c>
      <c r="B229" s="66" t="s">
        <v>166</v>
      </c>
      <c r="C229" s="114" t="s">
        <v>27</v>
      </c>
      <c r="D229" s="44">
        <v>626</v>
      </c>
      <c r="E229" s="14"/>
      <c r="F229" s="14">
        <f t="shared" ref="F229:F233" si="11">+D229*E229</f>
        <v>0</v>
      </c>
      <c r="H229" s="14"/>
    </row>
    <row r="230" spans="1:8" s="17" customFormat="1" x14ac:dyDescent="0.2">
      <c r="A230" s="56"/>
      <c r="B230" s="36"/>
      <c r="C230" s="114"/>
      <c r="D230" s="44"/>
      <c r="E230" s="14"/>
      <c r="F230" s="14">
        <f t="shared" si="11"/>
        <v>0</v>
      </c>
      <c r="H230" s="14"/>
    </row>
    <row r="231" spans="1:8" s="17" customFormat="1" ht="25.5" x14ac:dyDescent="0.2">
      <c r="A231" s="79" t="s">
        <v>256</v>
      </c>
      <c r="B231" s="66" t="s">
        <v>220</v>
      </c>
      <c r="C231" s="114" t="s">
        <v>155</v>
      </c>
      <c r="D231" s="44">
        <v>4</v>
      </c>
      <c r="E231" s="14"/>
      <c r="F231" s="14">
        <f t="shared" si="11"/>
        <v>0</v>
      </c>
      <c r="H231" s="14"/>
    </row>
    <row r="232" spans="1:8" s="17" customFormat="1" x14ac:dyDescent="0.2">
      <c r="A232" s="56"/>
      <c r="B232" s="66"/>
      <c r="C232" s="114"/>
      <c r="D232" s="44"/>
      <c r="E232" s="14"/>
      <c r="F232" s="14">
        <f t="shared" si="11"/>
        <v>0</v>
      </c>
      <c r="H232" s="14"/>
    </row>
    <row r="233" spans="1:8" s="17" customFormat="1" ht="38.25" x14ac:dyDescent="0.2">
      <c r="A233" s="79" t="s">
        <v>242</v>
      </c>
      <c r="B233" s="66" t="s">
        <v>221</v>
      </c>
      <c r="C233" s="114" t="s">
        <v>30</v>
      </c>
      <c r="D233" s="44">
        <v>2</v>
      </c>
      <c r="E233" s="14"/>
      <c r="F233" s="14">
        <f t="shared" si="11"/>
        <v>0</v>
      </c>
      <c r="H233" s="14"/>
    </row>
    <row r="234" spans="1:8" s="15" customFormat="1" x14ac:dyDescent="0.2">
      <c r="A234" s="56"/>
      <c r="B234" s="100"/>
      <c r="C234" s="99"/>
      <c r="D234" s="112"/>
      <c r="E234" s="35"/>
      <c r="F234" s="14"/>
      <c r="G234" s="93"/>
      <c r="H234" s="14"/>
    </row>
    <row r="235" spans="1:8" s="17" customFormat="1" ht="63.75" x14ac:dyDescent="0.2">
      <c r="A235" s="79" t="s">
        <v>243</v>
      </c>
      <c r="B235" s="36" t="s">
        <v>111</v>
      </c>
      <c r="C235" s="114" t="s">
        <v>30</v>
      </c>
      <c r="D235" s="44">
        <v>3920</v>
      </c>
      <c r="E235" s="14"/>
      <c r="F235" s="14">
        <f>+D235*E235</f>
        <v>0</v>
      </c>
      <c r="G235" s="94"/>
      <c r="H235" s="14"/>
    </row>
    <row r="236" spans="1:8" s="17" customFormat="1" x14ac:dyDescent="0.2">
      <c r="A236" s="56"/>
      <c r="B236" s="36"/>
      <c r="C236" s="114"/>
      <c r="D236" s="44"/>
      <c r="E236" s="14">
        <v>0</v>
      </c>
      <c r="F236" s="14"/>
      <c r="H236" s="14"/>
    </row>
    <row r="237" spans="1:8" s="17" customFormat="1" ht="13.5" thickBot="1" x14ac:dyDescent="0.25">
      <c r="A237" s="83"/>
      <c r="B237" s="50" t="s">
        <v>52</v>
      </c>
      <c r="C237" s="26"/>
      <c r="D237" s="101"/>
      <c r="E237" s="27" t="s">
        <v>61</v>
      </c>
      <c r="F237" s="27">
        <f>SUM(F196:F235)</f>
        <v>0</v>
      </c>
      <c r="H237" s="14"/>
    </row>
    <row r="238" spans="1:8" s="17" customFormat="1" ht="13.5" thickTop="1" x14ac:dyDescent="0.2">
      <c r="A238" s="16"/>
      <c r="B238" s="23"/>
      <c r="D238" s="43"/>
      <c r="H238" s="14"/>
    </row>
    <row r="239" spans="1:8" s="17" customFormat="1" x14ac:dyDescent="0.2">
      <c r="A239" s="16"/>
      <c r="B239" s="23"/>
      <c r="C239" s="114"/>
      <c r="D239" s="49"/>
      <c r="E239" s="35"/>
      <c r="F239" s="35"/>
      <c r="H239" s="14"/>
    </row>
    <row r="240" spans="1:8" s="17" customFormat="1" x14ac:dyDescent="0.2">
      <c r="A240" s="16"/>
      <c r="B240" s="23"/>
      <c r="C240" s="114"/>
      <c r="D240" s="49"/>
      <c r="E240" s="35"/>
      <c r="F240" s="35"/>
      <c r="H240" s="14"/>
    </row>
    <row r="241" spans="1:8" s="17" customFormat="1" x14ac:dyDescent="0.2">
      <c r="A241" s="16"/>
      <c r="B241" s="23"/>
      <c r="C241" s="114"/>
      <c r="D241" s="49"/>
      <c r="E241" s="35"/>
      <c r="F241" s="35"/>
      <c r="H241" s="14"/>
    </row>
    <row r="242" spans="1:8" s="17" customFormat="1" x14ac:dyDescent="0.2">
      <c r="A242" s="72" t="s">
        <v>31</v>
      </c>
      <c r="B242" s="29" t="s">
        <v>38</v>
      </c>
      <c r="C242" s="24"/>
      <c r="D242" s="59"/>
      <c r="E242" s="28">
        <v>0</v>
      </c>
      <c r="F242" s="14">
        <f t="shared" ref="F242:F250" si="12">+D242*E242</f>
        <v>0</v>
      </c>
      <c r="H242" s="14"/>
    </row>
    <row r="243" spans="1:8" s="17" customFormat="1" x14ac:dyDescent="0.2">
      <c r="A243" s="16"/>
      <c r="B243" s="36"/>
      <c r="C243" s="114"/>
      <c r="D243" s="44"/>
      <c r="E243" s="14">
        <v>0</v>
      </c>
      <c r="F243" s="14">
        <f t="shared" si="12"/>
        <v>0</v>
      </c>
      <c r="H243" s="14"/>
    </row>
    <row r="244" spans="1:8" s="17" customFormat="1" x14ac:dyDescent="0.2">
      <c r="A244" s="91" t="s">
        <v>56</v>
      </c>
      <c r="B244" s="139" t="s">
        <v>99</v>
      </c>
      <c r="C244" s="114"/>
      <c r="D244" s="44"/>
      <c r="E244" s="14"/>
      <c r="F244" s="14"/>
      <c r="H244" s="14"/>
    </row>
    <row r="245" spans="1:8" s="17" customFormat="1" x14ac:dyDescent="0.2">
      <c r="A245" s="16"/>
      <c r="B245" s="36"/>
      <c r="C245" s="114"/>
      <c r="D245" s="44"/>
      <c r="E245" s="14"/>
      <c r="F245" s="14"/>
      <c r="H245" s="14"/>
    </row>
    <row r="246" spans="1:8" s="17" customFormat="1" ht="38.25" x14ac:dyDescent="0.2">
      <c r="A246" s="79">
        <f>A238+1</f>
        <v>1</v>
      </c>
      <c r="B246" s="66" t="s">
        <v>84</v>
      </c>
      <c r="C246" s="47" t="s">
        <v>30</v>
      </c>
      <c r="D246" s="44">
        <v>20</v>
      </c>
      <c r="E246" s="44"/>
      <c r="F246" s="44">
        <f t="shared" si="12"/>
        <v>0</v>
      </c>
      <c r="H246" s="14"/>
    </row>
    <row r="247" spans="1:8" s="17" customFormat="1" x14ac:dyDescent="0.2">
      <c r="A247" s="16"/>
      <c r="B247" s="36"/>
      <c r="C247" s="114"/>
      <c r="D247" s="44"/>
      <c r="E247" s="14"/>
      <c r="F247" s="14">
        <f t="shared" si="12"/>
        <v>0</v>
      </c>
      <c r="H247" s="14"/>
    </row>
    <row r="248" spans="1:8" s="17" customFormat="1" ht="38.25" x14ac:dyDescent="0.2">
      <c r="A248" s="79">
        <f>A246+1</f>
        <v>2</v>
      </c>
      <c r="B248" s="66" t="s">
        <v>92</v>
      </c>
      <c r="C248" s="47" t="s">
        <v>30</v>
      </c>
      <c r="D248" s="44">
        <v>730</v>
      </c>
      <c r="E248" s="44"/>
      <c r="F248" s="44">
        <f t="shared" si="12"/>
        <v>0</v>
      </c>
      <c r="G248" s="97"/>
      <c r="H248" s="14"/>
    </row>
    <row r="249" spans="1:8" s="17" customFormat="1" x14ac:dyDescent="0.2">
      <c r="A249" s="16"/>
      <c r="B249" s="36"/>
      <c r="C249" s="114"/>
      <c r="D249" s="44"/>
      <c r="E249" s="14"/>
      <c r="F249" s="14">
        <f t="shared" si="12"/>
        <v>0</v>
      </c>
      <c r="H249" s="14"/>
    </row>
    <row r="250" spans="1:8" s="17" customFormat="1" ht="38.25" x14ac:dyDescent="0.2">
      <c r="A250" s="79">
        <f>A248+1</f>
        <v>3</v>
      </c>
      <c r="B250" s="55" t="s">
        <v>101</v>
      </c>
      <c r="C250" s="47" t="s">
        <v>30</v>
      </c>
      <c r="D250" s="44">
        <v>76</v>
      </c>
      <c r="E250" s="44"/>
      <c r="F250" s="44">
        <f t="shared" si="12"/>
        <v>0</v>
      </c>
      <c r="H250" s="14"/>
    </row>
    <row r="251" spans="1:8" s="17" customFormat="1" x14ac:dyDescent="0.2">
      <c r="A251" s="16"/>
      <c r="B251" s="55"/>
      <c r="C251" s="47"/>
      <c r="D251" s="44"/>
      <c r="E251" s="44"/>
      <c r="F251" s="44"/>
      <c r="H251" s="14"/>
    </row>
    <row r="252" spans="1:8" s="17" customFormat="1" ht="38.25" x14ac:dyDescent="0.2">
      <c r="A252" s="79">
        <f>A250+1</f>
        <v>4</v>
      </c>
      <c r="B252" s="55" t="s">
        <v>218</v>
      </c>
      <c r="C252" s="47" t="s">
        <v>30</v>
      </c>
      <c r="D252" s="44">
        <v>198</v>
      </c>
      <c r="E252" s="44"/>
      <c r="F252" s="44">
        <f t="shared" ref="F252:F254" si="13">+D252*E252</f>
        <v>0</v>
      </c>
      <c r="H252" s="14"/>
    </row>
    <row r="253" spans="1:8" s="17" customFormat="1" x14ac:dyDescent="0.2">
      <c r="A253" s="16"/>
      <c r="B253" s="55"/>
      <c r="C253" s="47"/>
      <c r="D253" s="44"/>
      <c r="E253" s="44"/>
      <c r="F253" s="44"/>
      <c r="H253" s="14"/>
    </row>
    <row r="254" spans="1:8" s="17" customFormat="1" ht="25.5" x14ac:dyDescent="0.2">
      <c r="A254" s="79">
        <f>A252+1</f>
        <v>5</v>
      </c>
      <c r="B254" s="55" t="s">
        <v>264</v>
      </c>
      <c r="C254" s="47" t="s">
        <v>30</v>
      </c>
      <c r="D254" s="44">
        <v>16</v>
      </c>
      <c r="E254" s="44"/>
      <c r="F254" s="44">
        <f t="shared" si="13"/>
        <v>0</v>
      </c>
      <c r="H254" s="14"/>
    </row>
    <row r="255" spans="1:8" s="17" customFormat="1" x14ac:dyDescent="0.2">
      <c r="A255" s="16"/>
      <c r="B255" s="36"/>
      <c r="C255" s="114"/>
      <c r="D255" s="44"/>
      <c r="E255" s="14"/>
      <c r="F255" s="14"/>
      <c r="H255" s="14"/>
    </row>
    <row r="256" spans="1:8" s="17" customFormat="1" ht="63.75" x14ac:dyDescent="0.2">
      <c r="A256" s="79">
        <f t="shared" ref="A256" si="14">A254+1</f>
        <v>6</v>
      </c>
      <c r="B256" s="55" t="s">
        <v>265</v>
      </c>
      <c r="C256" s="47" t="s">
        <v>32</v>
      </c>
      <c r="D256" s="44">
        <v>7655</v>
      </c>
      <c r="E256" s="44"/>
      <c r="F256" s="44">
        <f>+D256*E256</f>
        <v>0</v>
      </c>
      <c r="H256" s="14"/>
    </row>
    <row r="257" spans="1:8" s="17" customFormat="1" x14ac:dyDescent="0.2">
      <c r="A257" s="16"/>
      <c r="B257" s="36"/>
      <c r="C257" s="114"/>
      <c r="D257" s="44"/>
      <c r="E257" s="14"/>
      <c r="F257" s="14">
        <f>+D257*E257</f>
        <v>0</v>
      </c>
      <c r="H257" s="14"/>
    </row>
    <row r="258" spans="1:8" s="17" customFormat="1" ht="63.75" x14ac:dyDescent="0.2">
      <c r="A258" s="79">
        <f t="shared" ref="A258" si="15">A256+1</f>
        <v>7</v>
      </c>
      <c r="B258" s="55" t="s">
        <v>266</v>
      </c>
      <c r="C258" s="47" t="s">
        <v>32</v>
      </c>
      <c r="D258" s="44">
        <v>19060</v>
      </c>
      <c r="E258" s="44"/>
      <c r="F258" s="44">
        <f>+D258*E258</f>
        <v>0</v>
      </c>
      <c r="H258" s="14"/>
    </row>
    <row r="259" spans="1:8" s="17" customFormat="1" x14ac:dyDescent="0.2">
      <c r="A259" s="16"/>
      <c r="B259" s="36"/>
      <c r="C259" s="114"/>
      <c r="D259" s="44"/>
      <c r="E259" s="14"/>
      <c r="F259" s="14"/>
      <c r="H259" s="14"/>
    </row>
    <row r="260" spans="1:8" s="17" customFormat="1" ht="51" x14ac:dyDescent="0.2">
      <c r="A260" s="79">
        <f t="shared" ref="A260" si="16">A258+1</f>
        <v>8</v>
      </c>
      <c r="B260" s="55" t="s">
        <v>267</v>
      </c>
      <c r="C260" s="47" t="s">
        <v>32</v>
      </c>
      <c r="D260" s="44">
        <v>11800</v>
      </c>
      <c r="E260" s="44"/>
      <c r="F260" s="44">
        <f>+D260*E260</f>
        <v>0</v>
      </c>
      <c r="H260" s="14"/>
    </row>
    <row r="261" spans="1:8" s="17" customFormat="1" x14ac:dyDescent="0.2">
      <c r="A261" s="16"/>
      <c r="B261" s="36"/>
      <c r="C261" s="114"/>
      <c r="D261" s="44"/>
      <c r="E261" s="14"/>
      <c r="F261" s="14"/>
      <c r="H261" s="14"/>
    </row>
    <row r="262" spans="1:8" s="17" customFormat="1" ht="13.5" thickBot="1" x14ac:dyDescent="0.25">
      <c r="A262" s="83"/>
      <c r="B262" s="50" t="s">
        <v>54</v>
      </c>
      <c r="C262" s="26"/>
      <c r="D262" s="101"/>
      <c r="E262" s="27" t="s">
        <v>61</v>
      </c>
      <c r="F262" s="27">
        <f>SUM(F246:F261)</f>
        <v>0</v>
      </c>
      <c r="G262" s="95"/>
      <c r="H262" s="14"/>
    </row>
    <row r="263" spans="1:8" s="17" customFormat="1" ht="13.5" thickTop="1" x14ac:dyDescent="0.2">
      <c r="A263" s="16"/>
      <c r="B263" s="23"/>
      <c r="C263" s="114"/>
      <c r="D263" s="49"/>
      <c r="E263" s="35"/>
      <c r="F263" s="35"/>
      <c r="H263" s="14"/>
    </row>
    <row r="264" spans="1:8" s="17" customFormat="1" x14ac:dyDescent="0.2">
      <c r="A264" s="72" t="s">
        <v>23</v>
      </c>
      <c r="B264" s="23" t="s">
        <v>37</v>
      </c>
      <c r="C264" s="24"/>
      <c r="D264" s="59"/>
      <c r="E264" s="28">
        <v>0</v>
      </c>
      <c r="F264" s="14">
        <f>+D264*E264</f>
        <v>0</v>
      </c>
      <c r="H264" s="14"/>
    </row>
    <row r="265" spans="1:8" s="17" customFormat="1" x14ac:dyDescent="0.2">
      <c r="A265" s="16"/>
      <c r="B265" s="36"/>
      <c r="C265" s="114"/>
      <c r="D265" s="44"/>
      <c r="E265" s="14">
        <v>0</v>
      </c>
      <c r="F265" s="14">
        <f>+D265*E265</f>
        <v>0</v>
      </c>
      <c r="H265" s="14"/>
    </row>
    <row r="266" spans="1:8" s="17" customFormat="1" ht="25.5" x14ac:dyDescent="0.2">
      <c r="A266" s="79">
        <v>1</v>
      </c>
      <c r="B266" s="66" t="s">
        <v>0</v>
      </c>
      <c r="C266" s="47" t="s">
        <v>27</v>
      </c>
      <c r="D266" s="44">
        <v>108</v>
      </c>
      <c r="E266" s="44"/>
      <c r="F266" s="44">
        <f>+D266*E266</f>
        <v>0</v>
      </c>
      <c r="H266" s="14"/>
    </row>
    <row r="267" spans="1:8" s="17" customFormat="1" x14ac:dyDescent="0.2">
      <c r="A267" s="16"/>
      <c r="B267" s="36"/>
      <c r="C267" s="114"/>
      <c r="D267" s="44"/>
      <c r="E267" s="14"/>
      <c r="F267" s="14"/>
      <c r="H267" s="14"/>
    </row>
    <row r="268" spans="1:8" s="17" customFormat="1" ht="38.25" x14ac:dyDescent="0.2">
      <c r="A268" s="79">
        <f t="shared" ref="A268:A282" si="17">A266+1</f>
        <v>2</v>
      </c>
      <c r="B268" s="66" t="s">
        <v>229</v>
      </c>
      <c r="C268" s="47" t="s">
        <v>26</v>
      </c>
      <c r="D268" s="44">
        <v>898</v>
      </c>
      <c r="E268" s="44"/>
      <c r="F268" s="44">
        <f>+D268*E268</f>
        <v>0</v>
      </c>
      <c r="H268" s="14"/>
    </row>
    <row r="269" spans="1:8" s="17" customFormat="1" x14ac:dyDescent="0.2">
      <c r="A269" s="16"/>
      <c r="B269" s="66"/>
      <c r="C269" s="47"/>
      <c r="D269" s="44"/>
      <c r="E269" s="44"/>
      <c r="F269" s="44"/>
      <c r="H269" s="14"/>
    </row>
    <row r="270" spans="1:8" s="17" customFormat="1" ht="25.5" x14ac:dyDescent="0.2">
      <c r="A270" s="79">
        <f t="shared" si="17"/>
        <v>3</v>
      </c>
      <c r="B270" s="66" t="s">
        <v>230</v>
      </c>
      <c r="C270" s="47" t="s">
        <v>26</v>
      </c>
      <c r="D270" s="44">
        <v>40</v>
      </c>
      <c r="E270" s="44"/>
      <c r="F270" s="44">
        <f t="shared" ref="F270:F283" si="18">+D270*E270</f>
        <v>0</v>
      </c>
      <c r="H270" s="14"/>
    </row>
    <row r="271" spans="1:8" s="17" customFormat="1" x14ac:dyDescent="0.2">
      <c r="A271" s="16"/>
      <c r="B271" s="66"/>
      <c r="C271" s="47"/>
      <c r="D271" s="44"/>
      <c r="E271" s="44"/>
      <c r="F271" s="44">
        <f t="shared" si="18"/>
        <v>0</v>
      </c>
      <c r="H271" s="14"/>
    </row>
    <row r="272" spans="1:8" s="17" customFormat="1" ht="25.5" x14ac:dyDescent="0.2">
      <c r="A272" s="79">
        <f t="shared" si="17"/>
        <v>4</v>
      </c>
      <c r="B272" s="66" t="s">
        <v>233</v>
      </c>
      <c r="C272" s="47" t="s">
        <v>26</v>
      </c>
      <c r="D272" s="44">
        <v>60</v>
      </c>
      <c r="E272" s="44"/>
      <c r="F272" s="44">
        <f t="shared" si="18"/>
        <v>0</v>
      </c>
      <c r="H272" s="14"/>
    </row>
    <row r="273" spans="1:8" s="17" customFormat="1" x14ac:dyDescent="0.2">
      <c r="A273" s="16"/>
      <c r="B273" s="66"/>
      <c r="C273" s="47"/>
      <c r="D273" s="44"/>
      <c r="E273" s="44"/>
      <c r="F273" s="44">
        <f t="shared" si="18"/>
        <v>0</v>
      </c>
      <c r="H273" s="14"/>
    </row>
    <row r="274" spans="1:8" s="17" customFormat="1" ht="25.5" x14ac:dyDescent="0.2">
      <c r="A274" s="79">
        <f t="shared" si="17"/>
        <v>5</v>
      </c>
      <c r="B274" s="66" t="s">
        <v>234</v>
      </c>
      <c r="C274" s="47" t="s">
        <v>26</v>
      </c>
      <c r="D274" s="44">
        <v>29</v>
      </c>
      <c r="E274" s="44"/>
      <c r="F274" s="44">
        <f t="shared" si="18"/>
        <v>0</v>
      </c>
      <c r="H274" s="14"/>
    </row>
    <row r="275" spans="1:8" s="17" customFormat="1" x14ac:dyDescent="0.2">
      <c r="A275" s="16"/>
      <c r="B275" s="66"/>
      <c r="C275" s="47"/>
      <c r="D275" s="44"/>
      <c r="E275" s="44"/>
      <c r="F275" s="44">
        <f t="shared" si="18"/>
        <v>0</v>
      </c>
      <c r="H275" s="14"/>
    </row>
    <row r="276" spans="1:8" s="17" customFormat="1" ht="25.5" x14ac:dyDescent="0.2">
      <c r="A276" s="79">
        <f t="shared" si="17"/>
        <v>6</v>
      </c>
      <c r="B276" s="66" t="s">
        <v>235</v>
      </c>
      <c r="C276" s="47" t="s">
        <v>26</v>
      </c>
      <c r="D276" s="44">
        <v>35</v>
      </c>
      <c r="E276" s="44"/>
      <c r="F276" s="44">
        <f t="shared" si="18"/>
        <v>0</v>
      </c>
      <c r="H276" s="14"/>
    </row>
    <row r="277" spans="1:8" s="17" customFormat="1" x14ac:dyDescent="0.2">
      <c r="A277" s="16"/>
      <c r="B277" s="66"/>
      <c r="C277" s="47"/>
      <c r="D277" s="44"/>
      <c r="E277" s="44"/>
      <c r="F277" s="44">
        <f t="shared" si="18"/>
        <v>0</v>
      </c>
      <c r="H277" s="14"/>
    </row>
    <row r="278" spans="1:8" s="17" customFormat="1" ht="25.5" x14ac:dyDescent="0.2">
      <c r="A278" s="79">
        <f t="shared" si="17"/>
        <v>7</v>
      </c>
      <c r="B278" s="66" t="s">
        <v>231</v>
      </c>
      <c r="C278" s="47" t="s">
        <v>26</v>
      </c>
      <c r="D278" s="44">
        <v>32</v>
      </c>
      <c r="E278" s="44"/>
      <c r="F278" s="44">
        <f t="shared" si="18"/>
        <v>0</v>
      </c>
      <c r="H278" s="14"/>
    </row>
    <row r="279" spans="1:8" s="17" customFormat="1" x14ac:dyDescent="0.2">
      <c r="A279" s="16"/>
      <c r="B279" s="66"/>
      <c r="C279" s="47"/>
      <c r="D279" s="44"/>
      <c r="E279" s="44"/>
      <c r="F279" s="44">
        <f t="shared" si="18"/>
        <v>0</v>
      </c>
      <c r="H279" s="14"/>
    </row>
    <row r="280" spans="1:8" s="17" customFormat="1" ht="25.5" x14ac:dyDescent="0.2">
      <c r="A280" s="79">
        <f t="shared" si="17"/>
        <v>8</v>
      </c>
      <c r="B280" s="66" t="s">
        <v>232</v>
      </c>
      <c r="C280" s="47" t="s">
        <v>26</v>
      </c>
      <c r="D280" s="44">
        <v>16</v>
      </c>
      <c r="E280" s="44"/>
      <c r="F280" s="44">
        <f t="shared" si="18"/>
        <v>0</v>
      </c>
      <c r="H280" s="14"/>
    </row>
    <row r="281" spans="1:8" s="17" customFormat="1" x14ac:dyDescent="0.2">
      <c r="A281" s="16"/>
      <c r="B281" s="66"/>
      <c r="C281" s="47"/>
      <c r="D281" s="44"/>
      <c r="E281" s="44"/>
      <c r="F281" s="44">
        <f t="shared" si="18"/>
        <v>0</v>
      </c>
      <c r="H281" s="14"/>
    </row>
    <row r="282" spans="1:8" s="17" customFormat="1" ht="25.5" x14ac:dyDescent="0.2">
      <c r="A282" s="79">
        <f t="shared" si="17"/>
        <v>9</v>
      </c>
      <c r="B282" s="66" t="s">
        <v>273</v>
      </c>
      <c r="C282" s="47" t="s">
        <v>26</v>
      </c>
      <c r="D282" s="44">
        <v>63</v>
      </c>
      <c r="E282" s="44"/>
      <c r="F282" s="44">
        <f t="shared" si="18"/>
        <v>0</v>
      </c>
      <c r="H282" s="14"/>
    </row>
    <row r="283" spans="1:8" s="17" customFormat="1" x14ac:dyDescent="0.2">
      <c r="A283" s="16"/>
      <c r="B283" s="36"/>
      <c r="C283" s="24"/>
      <c r="D283" s="59"/>
      <c r="E283" s="28"/>
      <c r="F283" s="44">
        <f t="shared" si="18"/>
        <v>0</v>
      </c>
      <c r="H283" s="14"/>
    </row>
    <row r="284" spans="1:8" s="17" customFormat="1" ht="13.5" thickBot="1" x14ac:dyDescent="0.25">
      <c r="A284" s="79"/>
      <c r="B284" s="50" t="s">
        <v>53</v>
      </c>
      <c r="C284" s="26"/>
      <c r="D284" s="101"/>
      <c r="E284" s="27" t="s">
        <v>61</v>
      </c>
      <c r="F284" s="27">
        <f>SUM(F265:F283)</f>
        <v>0</v>
      </c>
      <c r="H284" s="14"/>
    </row>
    <row r="285" spans="1:8" s="17" customFormat="1" ht="13.5" thickTop="1" x14ac:dyDescent="0.2">
      <c r="A285" s="16"/>
      <c r="B285" s="23"/>
      <c r="C285" s="24"/>
      <c r="D285" s="44"/>
      <c r="E285" s="14">
        <v>0</v>
      </c>
      <c r="F285" s="14">
        <f>+D285*E285</f>
        <v>0</v>
      </c>
      <c r="H285" s="14"/>
    </row>
    <row r="286" spans="1:8" s="17" customFormat="1" x14ac:dyDescent="0.2">
      <c r="A286" s="16"/>
      <c r="B286" s="23"/>
      <c r="C286" s="24"/>
      <c r="D286" s="44"/>
      <c r="E286" s="14">
        <v>0</v>
      </c>
      <c r="F286" s="14"/>
      <c r="H286" s="14"/>
    </row>
    <row r="287" spans="1:8" s="17" customFormat="1" x14ac:dyDescent="0.2">
      <c r="A287" s="16"/>
      <c r="B287" s="23"/>
      <c r="C287" s="24"/>
      <c r="D287" s="44"/>
      <c r="E287" s="14"/>
      <c r="F287" s="14"/>
      <c r="H287" s="14"/>
    </row>
    <row r="288" spans="1:8" s="17" customFormat="1" x14ac:dyDescent="0.2">
      <c r="A288" s="16"/>
      <c r="B288" s="25"/>
      <c r="C288" s="114"/>
      <c r="D288" s="49"/>
      <c r="E288" s="35"/>
      <c r="F288" s="35"/>
      <c r="H288" s="14"/>
    </row>
    <row r="289" spans="1:8" s="30" customFormat="1" x14ac:dyDescent="0.2">
      <c r="A289" s="72" t="s">
        <v>24</v>
      </c>
      <c r="B289" s="29" t="s">
        <v>25</v>
      </c>
      <c r="C289" s="24"/>
      <c r="D289" s="59"/>
      <c r="E289" s="28">
        <v>0</v>
      </c>
      <c r="F289" s="14">
        <f>+D289*E289</f>
        <v>0</v>
      </c>
      <c r="H289" s="14"/>
    </row>
    <row r="290" spans="1:8" s="30" customFormat="1" x14ac:dyDescent="0.2">
      <c r="A290" s="22"/>
      <c r="B290" s="22"/>
      <c r="C290" s="24"/>
      <c r="D290" s="59"/>
      <c r="E290" s="28">
        <v>0</v>
      </c>
      <c r="F290" s="14">
        <f>+D290*E290</f>
        <v>0</v>
      </c>
      <c r="H290" s="14"/>
    </row>
    <row r="291" spans="1:8" s="17" customFormat="1" ht="38.25" x14ac:dyDescent="0.2">
      <c r="A291" s="79">
        <f>A288+1</f>
        <v>1</v>
      </c>
      <c r="B291" s="92" t="s">
        <v>81</v>
      </c>
      <c r="C291" s="114" t="s">
        <v>26</v>
      </c>
      <c r="D291" s="44">
        <v>126</v>
      </c>
      <c r="E291" s="14"/>
      <c r="F291" s="14">
        <f>+D291*E291</f>
        <v>0</v>
      </c>
      <c r="H291" s="14"/>
    </row>
    <row r="292" spans="1:8" s="17" customFormat="1" x14ac:dyDescent="0.2">
      <c r="A292" s="16"/>
      <c r="B292" s="40"/>
      <c r="C292" s="114"/>
      <c r="D292" s="44"/>
      <c r="E292" s="14"/>
      <c r="F292" s="14"/>
      <c r="H292" s="14"/>
    </row>
    <row r="293" spans="1:8" s="17" customFormat="1" ht="25.5" x14ac:dyDescent="0.2">
      <c r="A293" s="79">
        <v>2</v>
      </c>
      <c r="B293" s="66" t="s">
        <v>275</v>
      </c>
      <c r="C293" s="114"/>
      <c r="D293" s="44"/>
      <c r="E293" s="14"/>
      <c r="F293" s="14"/>
      <c r="H293" s="14"/>
    </row>
    <row r="294" spans="1:8" s="17" customFormat="1" x14ac:dyDescent="0.2">
      <c r="A294" s="80" t="s">
        <v>74</v>
      </c>
      <c r="B294" s="66" t="s">
        <v>222</v>
      </c>
      <c r="C294" s="114" t="s">
        <v>155</v>
      </c>
      <c r="D294" s="44">
        <v>39</v>
      </c>
      <c r="E294" s="14"/>
      <c r="F294" s="14">
        <f t="shared" ref="F294:F321" si="19">+D294*E294</f>
        <v>0</v>
      </c>
      <c r="H294" s="14"/>
    </row>
    <row r="295" spans="1:8" s="17" customFormat="1" x14ac:dyDescent="0.2">
      <c r="A295" s="80" t="s">
        <v>75</v>
      </c>
      <c r="B295" s="66" t="s">
        <v>223</v>
      </c>
      <c r="C295" s="114" t="s">
        <v>155</v>
      </c>
      <c r="D295" s="44">
        <v>13</v>
      </c>
      <c r="E295" s="14"/>
      <c r="F295" s="14">
        <f t="shared" si="19"/>
        <v>0</v>
      </c>
      <c r="H295" s="14"/>
    </row>
    <row r="296" spans="1:8" s="17" customFormat="1" x14ac:dyDescent="0.2">
      <c r="A296" s="80" t="s">
        <v>82</v>
      </c>
      <c r="B296" s="66" t="s">
        <v>224</v>
      </c>
      <c r="C296" s="114" t="s">
        <v>155</v>
      </c>
      <c r="D296" s="44">
        <v>13</v>
      </c>
      <c r="E296" s="14"/>
      <c r="F296" s="14">
        <f t="shared" si="19"/>
        <v>0</v>
      </c>
      <c r="H296" s="14"/>
    </row>
    <row r="297" spans="1:8" s="17" customFormat="1" x14ac:dyDescent="0.2">
      <c r="A297" s="16"/>
      <c r="B297" s="66"/>
      <c r="C297" s="114"/>
      <c r="D297" s="44"/>
      <c r="E297" s="14"/>
      <c r="F297" s="14">
        <f t="shared" si="19"/>
        <v>0</v>
      </c>
      <c r="H297" s="14"/>
    </row>
    <row r="298" spans="1:8" s="17" customFormat="1" ht="102" x14ac:dyDescent="0.2">
      <c r="A298" s="79">
        <v>3</v>
      </c>
      <c r="B298" s="66" t="s">
        <v>225</v>
      </c>
      <c r="C298" s="114"/>
      <c r="D298" s="44"/>
      <c r="E298" s="14"/>
      <c r="F298" s="14">
        <f t="shared" si="19"/>
        <v>0</v>
      </c>
      <c r="H298" s="14"/>
    </row>
    <row r="299" spans="1:8" s="17" customFormat="1" x14ac:dyDescent="0.2">
      <c r="A299" s="80" t="s">
        <v>74</v>
      </c>
      <c r="B299" s="66" t="s">
        <v>222</v>
      </c>
      <c r="C299" s="114" t="s">
        <v>155</v>
      </c>
      <c r="D299" s="44">
        <v>39</v>
      </c>
      <c r="E299" s="14"/>
      <c r="F299" s="14">
        <f t="shared" si="19"/>
        <v>0</v>
      </c>
      <c r="H299" s="14"/>
    </row>
    <row r="300" spans="1:8" s="17" customFormat="1" x14ac:dyDescent="0.2">
      <c r="A300" s="80" t="s">
        <v>75</v>
      </c>
      <c r="B300" s="66" t="s">
        <v>223</v>
      </c>
      <c r="C300" s="114" t="s">
        <v>155</v>
      </c>
      <c r="D300" s="44">
        <v>13</v>
      </c>
      <c r="E300" s="14"/>
      <c r="F300" s="14">
        <f t="shared" si="19"/>
        <v>0</v>
      </c>
      <c r="H300" s="14"/>
    </row>
    <row r="301" spans="1:8" s="17" customFormat="1" x14ac:dyDescent="0.2">
      <c r="A301" s="80" t="s">
        <v>82</v>
      </c>
      <c r="B301" s="66" t="s">
        <v>224</v>
      </c>
      <c r="C301" s="114" t="s">
        <v>155</v>
      </c>
      <c r="D301" s="44">
        <v>13</v>
      </c>
      <c r="E301" s="14"/>
      <c r="F301" s="14">
        <f t="shared" si="19"/>
        <v>0</v>
      </c>
      <c r="H301" s="14"/>
    </row>
    <row r="302" spans="1:8" s="17" customFormat="1" x14ac:dyDescent="0.2">
      <c r="A302" s="16"/>
      <c r="B302" s="66"/>
      <c r="C302" s="147"/>
      <c r="D302" s="44"/>
      <c r="E302" s="14"/>
      <c r="F302" s="14"/>
      <c r="H302" s="14"/>
    </row>
    <row r="303" spans="1:8" s="17" customFormat="1" ht="51" x14ac:dyDescent="0.2">
      <c r="A303" s="79">
        <v>4</v>
      </c>
      <c r="B303" s="66" t="s">
        <v>276</v>
      </c>
      <c r="C303" s="147"/>
      <c r="D303" s="44"/>
      <c r="E303" s="14"/>
      <c r="F303" s="14"/>
      <c r="H303" s="14"/>
    </row>
    <row r="304" spans="1:8" s="17" customFormat="1" x14ac:dyDescent="0.2">
      <c r="A304" s="80" t="s">
        <v>74</v>
      </c>
      <c r="B304" s="66" t="s">
        <v>222</v>
      </c>
      <c r="C304" s="147" t="s">
        <v>155</v>
      </c>
      <c r="D304" s="44">
        <v>9</v>
      </c>
      <c r="E304" s="14"/>
      <c r="F304" s="14">
        <f t="shared" si="19"/>
        <v>0</v>
      </c>
      <c r="H304" s="14"/>
    </row>
    <row r="305" spans="1:8" s="17" customFormat="1" x14ac:dyDescent="0.2">
      <c r="A305" s="80" t="s">
        <v>75</v>
      </c>
      <c r="B305" s="66" t="s">
        <v>223</v>
      </c>
      <c r="C305" s="147" t="s">
        <v>155</v>
      </c>
      <c r="D305" s="44">
        <v>3</v>
      </c>
      <c r="E305" s="14"/>
      <c r="F305" s="14">
        <f t="shared" si="19"/>
        <v>0</v>
      </c>
      <c r="H305" s="14"/>
    </row>
    <row r="306" spans="1:8" s="17" customFormat="1" x14ac:dyDescent="0.2">
      <c r="A306" s="80" t="s">
        <v>82</v>
      </c>
      <c r="B306" s="66" t="s">
        <v>224</v>
      </c>
      <c r="C306" s="147" t="s">
        <v>155</v>
      </c>
      <c r="D306" s="44">
        <v>3</v>
      </c>
      <c r="E306" s="14"/>
      <c r="F306" s="14">
        <f t="shared" si="19"/>
        <v>0</v>
      </c>
      <c r="H306" s="14"/>
    </row>
    <row r="307" spans="1:8" s="17" customFormat="1" x14ac:dyDescent="0.2">
      <c r="A307" s="16"/>
      <c r="B307" s="66"/>
      <c r="C307" s="147"/>
      <c r="D307" s="44"/>
      <c r="E307" s="14"/>
      <c r="F307" s="14"/>
      <c r="H307" s="14"/>
    </row>
    <row r="308" spans="1:8" s="17" customFormat="1" ht="114.75" x14ac:dyDescent="0.2">
      <c r="A308" s="79">
        <v>5</v>
      </c>
      <c r="B308" s="66" t="s">
        <v>274</v>
      </c>
      <c r="C308" s="147"/>
      <c r="D308" s="44"/>
      <c r="E308" s="14"/>
      <c r="F308" s="14"/>
      <c r="H308" s="14"/>
    </row>
    <row r="309" spans="1:8" s="17" customFormat="1" x14ac:dyDescent="0.2">
      <c r="A309" s="80" t="s">
        <v>74</v>
      </c>
      <c r="B309" s="66" t="s">
        <v>222</v>
      </c>
      <c r="C309" s="147" t="s">
        <v>155</v>
      </c>
      <c r="D309" s="44">
        <v>9</v>
      </c>
      <c r="E309" s="14"/>
      <c r="F309" s="14">
        <f t="shared" si="19"/>
        <v>0</v>
      </c>
      <c r="H309" s="14"/>
    </row>
    <row r="310" spans="1:8" s="17" customFormat="1" x14ac:dyDescent="0.2">
      <c r="A310" s="80" t="s">
        <v>75</v>
      </c>
      <c r="B310" s="66" t="s">
        <v>223</v>
      </c>
      <c r="C310" s="147" t="s">
        <v>155</v>
      </c>
      <c r="D310" s="44">
        <v>3</v>
      </c>
      <c r="E310" s="14"/>
      <c r="F310" s="14">
        <f t="shared" si="19"/>
        <v>0</v>
      </c>
      <c r="H310" s="14"/>
    </row>
    <row r="311" spans="1:8" s="17" customFormat="1" x14ac:dyDescent="0.2">
      <c r="A311" s="80" t="s">
        <v>82</v>
      </c>
      <c r="B311" s="66" t="s">
        <v>224</v>
      </c>
      <c r="C311" s="147" t="s">
        <v>155</v>
      </c>
      <c r="D311" s="44">
        <v>3</v>
      </c>
      <c r="E311" s="14"/>
      <c r="F311" s="14">
        <f t="shared" si="19"/>
        <v>0</v>
      </c>
      <c r="H311" s="14"/>
    </row>
    <row r="312" spans="1:8" s="17" customFormat="1" x14ac:dyDescent="0.2">
      <c r="A312" s="16"/>
      <c r="B312" s="66"/>
      <c r="C312" s="114"/>
      <c r="D312" s="44"/>
      <c r="E312" s="14"/>
      <c r="F312" s="14">
        <f t="shared" si="19"/>
        <v>0</v>
      </c>
      <c r="H312" s="14"/>
    </row>
    <row r="313" spans="1:8" s="17" customFormat="1" ht="38.25" x14ac:dyDescent="0.2">
      <c r="A313" s="79">
        <v>6</v>
      </c>
      <c r="B313" s="66" t="s">
        <v>296</v>
      </c>
      <c r="C313" s="114" t="s">
        <v>155</v>
      </c>
      <c r="D313" s="44">
        <v>6</v>
      </c>
      <c r="E313" s="14"/>
      <c r="F313" s="14">
        <f t="shared" si="19"/>
        <v>0</v>
      </c>
      <c r="H313" s="14"/>
    </row>
    <row r="314" spans="1:8" s="17" customFormat="1" x14ac:dyDescent="0.2">
      <c r="A314" s="16"/>
      <c r="B314" s="66"/>
      <c r="C314" s="114"/>
      <c r="D314" s="44"/>
      <c r="E314" s="14"/>
      <c r="F314" s="14">
        <f t="shared" si="19"/>
        <v>0</v>
      </c>
      <c r="H314" s="14"/>
    </row>
    <row r="315" spans="1:8" s="17" customFormat="1" ht="38.25" x14ac:dyDescent="0.2">
      <c r="A315" s="79">
        <f t="shared" ref="A315:A321" si="20">A313+1</f>
        <v>7</v>
      </c>
      <c r="B315" s="66" t="s">
        <v>297</v>
      </c>
      <c r="C315" s="114" t="s">
        <v>155</v>
      </c>
      <c r="D315" s="44">
        <v>2</v>
      </c>
      <c r="E315" s="14"/>
      <c r="F315" s="14">
        <f t="shared" si="19"/>
        <v>0</v>
      </c>
      <c r="H315" s="14"/>
    </row>
    <row r="316" spans="1:8" s="17" customFormat="1" x14ac:dyDescent="0.2">
      <c r="A316" s="16"/>
      <c r="B316" s="66"/>
      <c r="C316" s="114"/>
      <c r="D316" s="44"/>
      <c r="E316" s="14"/>
      <c r="F316" s="14">
        <f t="shared" si="19"/>
        <v>0</v>
      </c>
      <c r="H316" s="14"/>
    </row>
    <row r="317" spans="1:8" s="17" customFormat="1" ht="51" x14ac:dyDescent="0.2">
      <c r="A317" s="79">
        <f t="shared" si="20"/>
        <v>8</v>
      </c>
      <c r="B317" s="66" t="s">
        <v>226</v>
      </c>
      <c r="C317" s="114" t="s">
        <v>155</v>
      </c>
      <c r="D317" s="44">
        <v>1</v>
      </c>
      <c r="E317" s="14"/>
      <c r="F317" s="14">
        <f t="shared" si="19"/>
        <v>0</v>
      </c>
      <c r="H317" s="14"/>
    </row>
    <row r="318" spans="1:8" s="17" customFormat="1" x14ac:dyDescent="0.2">
      <c r="A318" s="16"/>
      <c r="B318" s="66"/>
      <c r="C318" s="114"/>
      <c r="D318" s="44"/>
      <c r="E318" s="14"/>
      <c r="F318" s="14">
        <f t="shared" si="19"/>
        <v>0</v>
      </c>
      <c r="H318" s="14"/>
    </row>
    <row r="319" spans="1:8" s="17" customFormat="1" ht="51" x14ac:dyDescent="0.2">
      <c r="A319" s="79">
        <f t="shared" si="20"/>
        <v>9</v>
      </c>
      <c r="B319" s="66" t="s">
        <v>227</v>
      </c>
      <c r="C319" s="114" t="s">
        <v>155</v>
      </c>
      <c r="D319" s="44">
        <v>2</v>
      </c>
      <c r="E319" s="14"/>
      <c r="F319" s="14">
        <f t="shared" si="19"/>
        <v>0</v>
      </c>
      <c r="H319" s="14"/>
    </row>
    <row r="320" spans="1:8" s="17" customFormat="1" x14ac:dyDescent="0.2">
      <c r="A320" s="16"/>
      <c r="B320" s="66"/>
      <c r="C320" s="114"/>
      <c r="D320" s="44"/>
      <c r="E320" s="14"/>
      <c r="F320" s="14">
        <f t="shared" si="19"/>
        <v>0</v>
      </c>
      <c r="H320" s="14"/>
    </row>
    <row r="321" spans="1:8" s="17" customFormat="1" ht="51" x14ac:dyDescent="0.2">
      <c r="A321" s="79">
        <f t="shared" si="20"/>
        <v>10</v>
      </c>
      <c r="B321" s="66" t="s">
        <v>228</v>
      </c>
      <c r="C321" s="114" t="s">
        <v>155</v>
      </c>
      <c r="D321" s="44">
        <v>1</v>
      </c>
      <c r="E321" s="14"/>
      <c r="F321" s="14">
        <f t="shared" si="19"/>
        <v>0</v>
      </c>
      <c r="H321" s="14"/>
    </row>
    <row r="322" spans="1:8" s="17" customFormat="1" x14ac:dyDescent="0.2">
      <c r="A322" s="16"/>
      <c r="B322" s="36"/>
      <c r="C322" s="114"/>
      <c r="D322" s="44"/>
      <c r="E322" s="14"/>
      <c r="F322" s="14"/>
      <c r="H322" s="14"/>
    </row>
    <row r="323" spans="1:8" s="17" customFormat="1" ht="102" x14ac:dyDescent="0.2">
      <c r="A323" s="79">
        <v>11</v>
      </c>
      <c r="B323" s="55" t="s">
        <v>113</v>
      </c>
      <c r="C323" s="47" t="s">
        <v>19</v>
      </c>
      <c r="D323" s="44">
        <f>SUM(F72:F74,F291:F321)</f>
        <v>0</v>
      </c>
      <c r="E323" s="44"/>
      <c r="F323" s="44">
        <f>+D323*0.05</f>
        <v>0</v>
      </c>
      <c r="H323" s="14"/>
    </row>
    <row r="324" spans="1:8" s="17" customFormat="1" x14ac:dyDescent="0.2">
      <c r="A324" s="84" t="s">
        <v>56</v>
      </c>
      <c r="B324" s="36" t="s">
        <v>115</v>
      </c>
      <c r="C324" s="114"/>
      <c r="D324" s="44"/>
      <c r="E324" s="14">
        <v>0</v>
      </c>
      <c r="F324" s="14"/>
      <c r="H324" s="14"/>
    </row>
    <row r="325" spans="1:8" s="17" customFormat="1" x14ac:dyDescent="0.2">
      <c r="A325" s="84" t="s">
        <v>56</v>
      </c>
      <c r="B325" s="36" t="s">
        <v>116</v>
      </c>
      <c r="C325" s="114"/>
      <c r="D325" s="44"/>
      <c r="E325" s="14">
        <v>0</v>
      </c>
      <c r="F325" s="14"/>
      <c r="H325" s="14"/>
    </row>
    <row r="326" spans="1:8" s="17" customFormat="1" x14ac:dyDescent="0.2">
      <c r="A326" s="16"/>
      <c r="B326" s="36"/>
      <c r="C326" s="114"/>
      <c r="D326" s="44"/>
      <c r="E326" s="14">
        <v>0</v>
      </c>
      <c r="F326" s="14">
        <f>+D326*E326</f>
        <v>0</v>
      </c>
      <c r="H326" s="14"/>
    </row>
    <row r="327" spans="1:8" s="17" customFormat="1" ht="13.5" thickBot="1" x14ac:dyDescent="0.25">
      <c r="A327" s="83"/>
      <c r="B327" s="50" t="s">
        <v>55</v>
      </c>
      <c r="C327" s="26"/>
      <c r="D327" s="101"/>
      <c r="E327" s="27" t="s">
        <v>61</v>
      </c>
      <c r="F327" s="51">
        <f>SUM(F291:F326)</f>
        <v>0</v>
      </c>
      <c r="H327" s="14"/>
    </row>
    <row r="328" spans="1:8" s="17" customFormat="1" ht="13.5" thickTop="1" x14ac:dyDescent="0.2">
      <c r="A328" s="16"/>
      <c r="B328" s="31"/>
      <c r="C328" s="32"/>
      <c r="D328" s="113"/>
      <c r="E328" s="33">
        <v>0</v>
      </c>
      <c r="F328" s="14">
        <f>+D328*E328</f>
        <v>0</v>
      </c>
      <c r="H328" s="14"/>
    </row>
    <row r="329" spans="1:8" s="17" customFormat="1" x14ac:dyDescent="0.2">
      <c r="A329" s="16"/>
      <c r="B329" s="31"/>
      <c r="C329" s="32"/>
      <c r="D329" s="113"/>
      <c r="E329" s="33">
        <v>0</v>
      </c>
      <c r="F329" s="14"/>
      <c r="H329" s="14"/>
    </row>
    <row r="330" spans="1:8" s="17" customFormat="1" x14ac:dyDescent="0.2">
      <c r="A330" s="16"/>
      <c r="B330" s="31"/>
      <c r="C330" s="32"/>
      <c r="D330" s="113"/>
      <c r="E330" s="33">
        <v>0</v>
      </c>
      <c r="F330" s="14"/>
      <c r="H330" s="14"/>
    </row>
    <row r="331" spans="1:8" s="17" customFormat="1" x14ac:dyDescent="0.2">
      <c r="A331" s="36"/>
      <c r="B331" s="37"/>
      <c r="C331" s="114"/>
      <c r="D331" s="49"/>
      <c r="E331" s="35"/>
      <c r="F331" s="35"/>
      <c r="H331" s="14"/>
    </row>
    <row r="332" spans="1:8" s="15" customFormat="1" x14ac:dyDescent="0.2">
      <c r="A332" s="71" t="s">
        <v>35</v>
      </c>
      <c r="B332" s="19" t="s">
        <v>36</v>
      </c>
      <c r="C332" s="20"/>
      <c r="D332" s="107"/>
      <c r="E332" s="21">
        <v>0</v>
      </c>
      <c r="F332" s="14">
        <f>+D332*E332</f>
        <v>0</v>
      </c>
      <c r="H332" s="14"/>
    </row>
    <row r="333" spans="1:8" s="17" customFormat="1" x14ac:dyDescent="0.2">
      <c r="A333" s="16"/>
      <c r="B333" s="25"/>
      <c r="C333" s="114"/>
      <c r="D333" s="49"/>
      <c r="E333" s="35">
        <v>0</v>
      </c>
      <c r="F333" s="35"/>
      <c r="H333" s="14"/>
    </row>
    <row r="334" spans="1:8" s="17" customFormat="1" x14ac:dyDescent="0.2">
      <c r="A334" s="72" t="s">
        <v>31</v>
      </c>
      <c r="B334" s="23" t="s">
        <v>39</v>
      </c>
      <c r="C334" s="24"/>
      <c r="D334" s="44"/>
      <c r="E334" s="14">
        <v>0</v>
      </c>
      <c r="F334" s="14">
        <f>+D334*E334</f>
        <v>0</v>
      </c>
      <c r="H334" s="14"/>
    </row>
    <row r="335" spans="1:8" s="17" customFormat="1" x14ac:dyDescent="0.2">
      <c r="A335" s="16"/>
      <c r="B335" s="25"/>
      <c r="C335" s="114"/>
      <c r="D335" s="44"/>
      <c r="E335" s="14">
        <v>0</v>
      </c>
      <c r="F335" s="14">
        <f>+D335*E335</f>
        <v>0</v>
      </c>
      <c r="H335" s="14"/>
    </row>
    <row r="336" spans="1:8" s="17" customFormat="1" ht="89.25" x14ac:dyDescent="0.2">
      <c r="A336" s="88" t="s">
        <v>56</v>
      </c>
      <c r="B336" s="52" t="s">
        <v>15</v>
      </c>
      <c r="C336" s="114"/>
      <c r="D336" s="44"/>
      <c r="E336" s="14">
        <v>0</v>
      </c>
      <c r="F336" s="14">
        <f>+D336*E336</f>
        <v>0</v>
      </c>
      <c r="H336" s="14"/>
    </row>
    <row r="337" spans="1:8" s="61" customFormat="1" x14ac:dyDescent="0.2">
      <c r="A337" s="63"/>
      <c r="B337" s="66"/>
      <c r="C337" s="85"/>
      <c r="D337" s="86"/>
      <c r="E337" s="86">
        <v>0</v>
      </c>
      <c r="F337" s="140"/>
      <c r="H337" s="14"/>
    </row>
    <row r="338" spans="1:8" s="17" customFormat="1" ht="51" x14ac:dyDescent="0.2">
      <c r="A338" s="79">
        <f>A330+1</f>
        <v>1</v>
      </c>
      <c r="B338" s="66" t="s">
        <v>293</v>
      </c>
      <c r="C338" s="85" t="s">
        <v>26</v>
      </c>
      <c r="D338" s="86">
        <v>1924</v>
      </c>
      <c r="E338" s="86"/>
      <c r="F338" s="87">
        <f>+D338*E338</f>
        <v>0</v>
      </c>
      <c r="H338" s="160"/>
    </row>
    <row r="339" spans="1:8" s="17" customFormat="1" x14ac:dyDescent="0.2">
      <c r="A339" s="16"/>
      <c r="B339" s="66"/>
      <c r="C339" s="85"/>
      <c r="D339" s="86"/>
      <c r="E339" s="86"/>
      <c r="F339" s="87"/>
      <c r="H339" s="14"/>
    </row>
    <row r="340" spans="1:8" s="17" customFormat="1" ht="76.5" x14ac:dyDescent="0.2">
      <c r="A340" s="79">
        <f>+A338+1</f>
        <v>2</v>
      </c>
      <c r="B340" s="66" t="s">
        <v>241</v>
      </c>
      <c r="C340" s="85" t="s">
        <v>32</v>
      </c>
      <c r="D340" s="86">
        <v>14000</v>
      </c>
      <c r="E340" s="86"/>
      <c r="F340" s="87">
        <f>+D340*E340</f>
        <v>0</v>
      </c>
      <c r="H340" s="14"/>
    </row>
    <row r="341" spans="1:8" s="17" customFormat="1" x14ac:dyDescent="0.2">
      <c r="A341" s="16"/>
      <c r="B341" s="66"/>
      <c r="C341" s="85"/>
      <c r="D341" s="86"/>
      <c r="E341" s="86"/>
      <c r="F341" s="87"/>
      <c r="H341" s="14"/>
    </row>
    <row r="342" spans="1:8" s="17" customFormat="1" ht="89.25" x14ac:dyDescent="0.2">
      <c r="A342" s="79">
        <f>A340+1</f>
        <v>3</v>
      </c>
      <c r="B342" s="66" t="s">
        <v>298</v>
      </c>
      <c r="C342" s="85" t="s">
        <v>150</v>
      </c>
      <c r="D342" s="86">
        <v>1</v>
      </c>
      <c r="E342" s="86"/>
      <c r="F342" s="87">
        <f>+D342*E342</f>
        <v>0</v>
      </c>
      <c r="H342" s="14"/>
    </row>
    <row r="343" spans="1:8" s="17" customFormat="1" x14ac:dyDescent="0.2">
      <c r="A343" s="16"/>
      <c r="B343" s="66"/>
      <c r="C343" s="85"/>
      <c r="D343" s="86"/>
      <c r="E343" s="86"/>
      <c r="F343" s="87"/>
      <c r="H343" s="14"/>
    </row>
    <row r="344" spans="1:8" s="17" customFormat="1" x14ac:dyDescent="0.2">
      <c r="A344" s="16"/>
      <c r="B344" s="36"/>
      <c r="C344" s="114"/>
      <c r="D344" s="44"/>
      <c r="E344" s="14"/>
      <c r="F344" s="14"/>
      <c r="H344" s="14"/>
    </row>
    <row r="345" spans="1:8" s="17" customFormat="1" ht="13.5" thickBot="1" x14ac:dyDescent="0.25">
      <c r="A345" s="83"/>
      <c r="B345" s="53" t="s">
        <v>57</v>
      </c>
      <c r="C345" s="26"/>
      <c r="D345" s="101"/>
      <c r="E345" s="27" t="s">
        <v>61</v>
      </c>
      <c r="F345" s="27">
        <f>SUM(F338:F344)</f>
        <v>0</v>
      </c>
      <c r="H345" s="14"/>
    </row>
    <row r="346" spans="1:8" s="17" customFormat="1" ht="13.5" thickTop="1" x14ac:dyDescent="0.2">
      <c r="A346" s="16"/>
      <c r="B346" s="31"/>
      <c r="C346" s="32"/>
      <c r="D346" s="113"/>
      <c r="E346" s="33">
        <v>0</v>
      </c>
      <c r="F346" s="14">
        <f>+D346*E346</f>
        <v>0</v>
      </c>
      <c r="H346" s="14"/>
    </row>
    <row r="347" spans="1:8" s="17" customFormat="1" x14ac:dyDescent="0.2">
      <c r="A347" s="16"/>
      <c r="B347" s="31"/>
      <c r="C347" s="32"/>
      <c r="D347" s="113"/>
      <c r="E347" s="33">
        <v>0</v>
      </c>
      <c r="F347" s="14"/>
      <c r="H347" s="14"/>
    </row>
    <row r="348" spans="1:8" s="17" customFormat="1" x14ac:dyDescent="0.2">
      <c r="A348" s="16"/>
      <c r="B348" s="31"/>
      <c r="C348" s="32"/>
      <c r="D348" s="113"/>
      <c r="E348" s="33">
        <v>0</v>
      </c>
      <c r="F348" s="14"/>
      <c r="H348" s="14"/>
    </row>
    <row r="349" spans="1:8" s="17" customFormat="1" x14ac:dyDescent="0.2">
      <c r="A349" s="16"/>
      <c r="B349" s="25"/>
      <c r="C349" s="114"/>
      <c r="D349" s="49"/>
      <c r="E349" s="35"/>
      <c r="F349" s="35"/>
      <c r="H349" s="14"/>
    </row>
    <row r="350" spans="1:8" s="17" customFormat="1" x14ac:dyDescent="0.2">
      <c r="A350" s="78" t="s">
        <v>49</v>
      </c>
      <c r="B350" s="30" t="s">
        <v>50</v>
      </c>
      <c r="C350" s="114"/>
      <c r="D350" s="44"/>
      <c r="E350" s="14">
        <v>0</v>
      </c>
      <c r="F350" s="14">
        <f>+D350*E350</f>
        <v>0</v>
      </c>
      <c r="H350" s="14"/>
    </row>
    <row r="351" spans="1:8" s="17" customFormat="1" x14ac:dyDescent="0.2">
      <c r="A351" s="22"/>
      <c r="B351" s="22"/>
      <c r="C351" s="114"/>
      <c r="D351" s="44"/>
      <c r="E351" s="14">
        <v>0</v>
      </c>
      <c r="F351" s="14">
        <f>+D351*E351</f>
        <v>0</v>
      </c>
      <c r="H351" s="14"/>
    </row>
    <row r="352" spans="1:8" s="17" customFormat="1" ht="145.5" customHeight="1" x14ac:dyDescent="0.2">
      <c r="A352" s="77" t="s">
        <v>56</v>
      </c>
      <c r="B352" s="52" t="s">
        <v>299</v>
      </c>
      <c r="C352" s="114"/>
      <c r="D352" s="44"/>
      <c r="E352" s="14">
        <v>0</v>
      </c>
      <c r="F352" s="14"/>
      <c r="H352" s="14"/>
    </row>
    <row r="353" spans="1:8" s="17" customFormat="1" x14ac:dyDescent="0.2">
      <c r="A353" s="48"/>
      <c r="B353" s="54"/>
      <c r="C353" s="114"/>
      <c r="D353" s="44"/>
      <c r="E353" s="14">
        <v>0</v>
      </c>
      <c r="F353" s="14">
        <f>+D353*E353</f>
        <v>0</v>
      </c>
      <c r="H353" s="14"/>
    </row>
    <row r="354" spans="1:8" s="61" customFormat="1" ht="63.75" x14ac:dyDescent="0.2">
      <c r="A354" s="79">
        <v>1</v>
      </c>
      <c r="B354" s="92" t="s">
        <v>105</v>
      </c>
      <c r="C354" s="85" t="s">
        <v>27</v>
      </c>
      <c r="D354" s="86">
        <v>3330</v>
      </c>
      <c r="E354" s="86"/>
      <c r="F354" s="33">
        <f>+D354*E354</f>
        <v>0</v>
      </c>
      <c r="H354" s="65"/>
    </row>
    <row r="355" spans="1:8" s="61" customFormat="1" x14ac:dyDescent="0.2">
      <c r="A355" s="16"/>
      <c r="B355" s="66"/>
      <c r="C355" s="85"/>
      <c r="D355" s="86"/>
      <c r="E355" s="86"/>
      <c r="F355" s="33"/>
      <c r="H355" s="65"/>
    </row>
    <row r="356" spans="1:8" s="118" customFormat="1" ht="63.75" x14ac:dyDescent="0.2">
      <c r="A356" s="79">
        <f t="shared" ref="A356:A362" si="21">A354+1</f>
        <v>2</v>
      </c>
      <c r="B356" s="66" t="s">
        <v>104</v>
      </c>
      <c r="C356" s="85" t="s">
        <v>27</v>
      </c>
      <c r="D356" s="86">
        <v>1110</v>
      </c>
      <c r="E356" s="86"/>
      <c r="F356" s="33">
        <f>+D356*E356</f>
        <v>0</v>
      </c>
      <c r="H356" s="33"/>
    </row>
    <row r="357" spans="1:8" s="118" customFormat="1" x14ac:dyDescent="0.2">
      <c r="A357" s="16"/>
      <c r="B357" s="121"/>
      <c r="C357" s="122"/>
      <c r="D357" s="113"/>
      <c r="E357" s="33"/>
      <c r="F357" s="33"/>
      <c r="H357" s="33"/>
    </row>
    <row r="358" spans="1:8" s="118" customFormat="1" ht="76.5" x14ac:dyDescent="0.2">
      <c r="A358" s="79">
        <f t="shared" si="21"/>
        <v>3</v>
      </c>
      <c r="B358" s="66" t="s">
        <v>106</v>
      </c>
      <c r="C358" s="122" t="s">
        <v>27</v>
      </c>
      <c r="D358" s="113">
        <v>1110</v>
      </c>
      <c r="E358" s="33"/>
      <c r="F358" s="33">
        <f>+D358*E358</f>
        <v>0</v>
      </c>
      <c r="H358" s="33"/>
    </row>
    <row r="359" spans="1:8" s="118" customFormat="1" x14ac:dyDescent="0.2">
      <c r="A359" s="16"/>
      <c r="B359" s="66"/>
      <c r="C359" s="122"/>
      <c r="D359" s="113"/>
      <c r="E359" s="33"/>
      <c r="F359" s="33"/>
      <c r="H359" s="33"/>
    </row>
    <row r="360" spans="1:8" s="118" customFormat="1" ht="38.25" x14ac:dyDescent="0.2">
      <c r="A360" s="79">
        <f t="shared" si="21"/>
        <v>4</v>
      </c>
      <c r="B360" s="66" t="s">
        <v>186</v>
      </c>
      <c r="C360" s="122" t="s">
        <v>27</v>
      </c>
      <c r="D360" s="113">
        <v>1110</v>
      </c>
      <c r="E360" s="33"/>
      <c r="F360" s="33">
        <f t="shared" ref="F360:F439" si="22">+D360*E360</f>
        <v>0</v>
      </c>
      <c r="H360" s="33"/>
    </row>
    <row r="361" spans="1:8" s="118" customFormat="1" x14ac:dyDescent="0.2">
      <c r="A361" s="16"/>
      <c r="B361" s="66"/>
      <c r="C361" s="122"/>
      <c r="D361" s="113"/>
      <c r="E361" s="33"/>
      <c r="F361" s="33">
        <f t="shared" si="22"/>
        <v>0</v>
      </c>
      <c r="H361" s="33"/>
    </row>
    <row r="362" spans="1:8" s="118" customFormat="1" ht="76.5" x14ac:dyDescent="0.2">
      <c r="A362" s="79">
        <f t="shared" si="21"/>
        <v>5</v>
      </c>
      <c r="B362" s="66" t="s">
        <v>187</v>
      </c>
      <c r="C362" s="122" t="s">
        <v>155</v>
      </c>
      <c r="D362" s="113">
        <v>6</v>
      </c>
      <c r="E362" s="33"/>
      <c r="F362" s="33">
        <f t="shared" si="22"/>
        <v>0</v>
      </c>
      <c r="H362" s="33"/>
    </row>
    <row r="363" spans="1:8" s="118" customFormat="1" x14ac:dyDescent="0.2">
      <c r="A363" s="16"/>
      <c r="B363" s="66"/>
      <c r="C363" s="122"/>
      <c r="D363" s="113"/>
      <c r="E363" s="33"/>
      <c r="F363" s="33"/>
      <c r="H363" s="33"/>
    </row>
    <row r="364" spans="1:8" s="118" customFormat="1" x14ac:dyDescent="0.2">
      <c r="A364" s="16"/>
      <c r="B364" s="148" t="s">
        <v>281</v>
      </c>
      <c r="C364" s="122"/>
      <c r="D364" s="113"/>
      <c r="E364" s="33"/>
      <c r="F364" s="33"/>
      <c r="H364" s="33"/>
    </row>
    <row r="365" spans="1:8" s="118" customFormat="1" ht="255" x14ac:dyDescent="0.2">
      <c r="A365" s="79">
        <v>6</v>
      </c>
      <c r="B365" s="181" t="s">
        <v>300</v>
      </c>
      <c r="C365" s="122" t="s">
        <v>150</v>
      </c>
      <c r="D365" s="113">
        <v>1</v>
      </c>
      <c r="E365" s="33"/>
      <c r="F365" s="33">
        <f t="shared" si="22"/>
        <v>0</v>
      </c>
      <c r="H365" s="33"/>
    </row>
    <row r="366" spans="1:8" s="118" customFormat="1" x14ac:dyDescent="0.2">
      <c r="A366" s="16"/>
      <c r="B366" s="121"/>
      <c r="C366" s="122"/>
      <c r="D366" s="113"/>
      <c r="E366" s="33"/>
      <c r="F366" s="33"/>
      <c r="H366" s="33"/>
    </row>
    <row r="367" spans="1:8" s="118" customFormat="1" ht="287.25" customHeight="1" x14ac:dyDescent="0.2">
      <c r="A367" s="79">
        <v>7</v>
      </c>
      <c r="B367" s="181" t="s">
        <v>301</v>
      </c>
      <c r="C367" s="122" t="s">
        <v>282</v>
      </c>
      <c r="D367" s="113">
        <v>1</v>
      </c>
      <c r="E367" s="33"/>
      <c r="F367" s="33">
        <f t="shared" si="22"/>
        <v>0</v>
      </c>
      <c r="H367" s="33"/>
    </row>
    <row r="368" spans="1:8" s="118" customFormat="1" x14ac:dyDescent="0.2">
      <c r="A368" s="16"/>
      <c r="B368" s="121"/>
      <c r="C368" s="122"/>
      <c r="D368" s="113"/>
      <c r="E368" s="33"/>
      <c r="F368" s="33"/>
      <c r="H368" s="33"/>
    </row>
    <row r="369" spans="1:8" s="118" customFormat="1" x14ac:dyDescent="0.2">
      <c r="A369" s="16"/>
      <c r="B369" s="121"/>
      <c r="C369" s="122"/>
      <c r="D369" s="113"/>
      <c r="E369" s="33"/>
      <c r="F369" s="33"/>
      <c r="H369" s="33"/>
    </row>
    <row r="370" spans="1:8" s="118" customFormat="1" ht="204" x14ac:dyDescent="0.2">
      <c r="A370" s="119">
        <v>8</v>
      </c>
      <c r="B370" s="92" t="s">
        <v>292</v>
      </c>
      <c r="C370" s="85"/>
      <c r="D370" s="86"/>
      <c r="E370" s="86"/>
      <c r="F370" s="33">
        <f t="shared" si="22"/>
        <v>0</v>
      </c>
      <c r="H370" s="33"/>
    </row>
    <row r="371" spans="1:8" s="118" customFormat="1" ht="89.25" x14ac:dyDescent="0.2">
      <c r="A371" s="119"/>
      <c r="B371" s="92" t="s">
        <v>271</v>
      </c>
      <c r="C371" s="85"/>
      <c r="D371" s="86"/>
      <c r="E371" s="86"/>
      <c r="F371" s="33">
        <f t="shared" si="22"/>
        <v>0</v>
      </c>
      <c r="H371" s="33"/>
    </row>
    <row r="372" spans="1:8" s="118" customFormat="1" ht="76.5" x14ac:dyDescent="0.2">
      <c r="A372" s="119"/>
      <c r="B372" s="92" t="s">
        <v>240</v>
      </c>
      <c r="C372" s="85"/>
      <c r="D372" s="86"/>
      <c r="E372" s="86"/>
      <c r="F372" s="33">
        <f t="shared" si="22"/>
        <v>0</v>
      </c>
      <c r="H372" s="33"/>
    </row>
    <row r="373" spans="1:8" s="118" customFormat="1" ht="102" x14ac:dyDescent="0.2">
      <c r="A373" s="119"/>
      <c r="B373" s="92" t="s">
        <v>278</v>
      </c>
      <c r="C373" s="85" t="s">
        <v>27</v>
      </c>
      <c r="D373" s="86">
        <v>186</v>
      </c>
      <c r="E373" s="86"/>
      <c r="F373" s="33">
        <f t="shared" ref="F373" si="23">+D373*E373</f>
        <v>0</v>
      </c>
      <c r="H373" s="33"/>
    </row>
    <row r="374" spans="1:8" s="118" customFormat="1" x14ac:dyDescent="0.2">
      <c r="A374" s="16"/>
      <c r="B374" s="92"/>
      <c r="C374" s="85"/>
      <c r="D374" s="86"/>
      <c r="E374" s="86"/>
      <c r="F374" s="33">
        <f t="shared" si="22"/>
        <v>0</v>
      </c>
      <c r="H374" s="33"/>
    </row>
    <row r="375" spans="1:8" s="118" customFormat="1" ht="51" x14ac:dyDescent="0.2">
      <c r="A375" s="119">
        <v>9</v>
      </c>
      <c r="B375" s="92" t="s">
        <v>239</v>
      </c>
      <c r="C375" s="85" t="s">
        <v>27</v>
      </c>
      <c r="D375" s="86">
        <v>50</v>
      </c>
      <c r="E375" s="86"/>
      <c r="F375" s="33">
        <f t="shared" si="22"/>
        <v>0</v>
      </c>
      <c r="H375" s="33"/>
    </row>
    <row r="376" spans="1:8" s="118" customFormat="1" x14ac:dyDescent="0.2">
      <c r="A376" s="16"/>
      <c r="B376" s="92"/>
      <c r="C376" s="85"/>
      <c r="D376" s="86"/>
      <c r="E376" s="86"/>
      <c r="F376" s="33"/>
      <c r="H376" s="33"/>
    </row>
    <row r="377" spans="1:8" s="118" customFormat="1" ht="105.75" customHeight="1" x14ac:dyDescent="0.2">
      <c r="A377" s="119">
        <v>10</v>
      </c>
      <c r="B377" s="92" t="s">
        <v>277</v>
      </c>
      <c r="C377" s="85" t="s">
        <v>27</v>
      </c>
      <c r="D377" s="86">
        <v>186</v>
      </c>
      <c r="E377" s="86"/>
      <c r="F377" s="33">
        <f t="shared" si="22"/>
        <v>0</v>
      </c>
      <c r="H377" s="33"/>
    </row>
    <row r="378" spans="1:8" s="118" customFormat="1" x14ac:dyDescent="0.2">
      <c r="A378" s="16"/>
      <c r="B378" s="92"/>
      <c r="C378" s="85"/>
      <c r="D378" s="86"/>
      <c r="E378" s="86"/>
      <c r="F378" s="33">
        <f t="shared" si="22"/>
        <v>0</v>
      </c>
      <c r="H378" s="33"/>
    </row>
    <row r="379" spans="1:8" s="118" customFormat="1" ht="153" x14ac:dyDescent="0.2">
      <c r="A379" s="119">
        <v>11</v>
      </c>
      <c r="B379" s="92" t="s">
        <v>302</v>
      </c>
      <c r="C379" s="85" t="s">
        <v>150</v>
      </c>
      <c r="D379" s="86">
        <v>1</v>
      </c>
      <c r="E379" s="86"/>
      <c r="F379" s="33">
        <f t="shared" si="22"/>
        <v>0</v>
      </c>
      <c r="H379" s="33"/>
    </row>
    <row r="380" spans="1:8" s="118" customFormat="1" x14ac:dyDescent="0.2">
      <c r="A380" s="16"/>
      <c r="B380" s="92"/>
      <c r="C380" s="85"/>
      <c r="D380" s="86"/>
      <c r="E380" s="86"/>
      <c r="F380" s="33">
        <f t="shared" si="22"/>
        <v>0</v>
      </c>
      <c r="H380" s="33"/>
    </row>
    <row r="381" spans="1:8" s="118" customFormat="1" ht="51" x14ac:dyDescent="0.2">
      <c r="A381" s="119">
        <v>12</v>
      </c>
      <c r="B381" s="92" t="s">
        <v>236</v>
      </c>
      <c r="C381" s="85" t="s">
        <v>150</v>
      </c>
      <c r="D381" s="86">
        <v>1</v>
      </c>
      <c r="E381" s="86"/>
      <c r="F381" s="33">
        <f t="shared" si="22"/>
        <v>0</v>
      </c>
      <c r="H381" s="33"/>
    </row>
    <row r="382" spans="1:8" s="118" customFormat="1" x14ac:dyDescent="0.2">
      <c r="A382" s="16"/>
      <c r="B382" s="92"/>
      <c r="C382" s="85"/>
      <c r="D382" s="86"/>
      <c r="E382" s="86"/>
      <c r="F382" s="33">
        <f t="shared" si="22"/>
        <v>0</v>
      </c>
      <c r="H382" s="33"/>
    </row>
    <row r="383" spans="1:8" s="118" customFormat="1" ht="38.25" x14ac:dyDescent="0.2">
      <c r="A383" s="119">
        <v>13</v>
      </c>
      <c r="B383" s="92" t="s">
        <v>237</v>
      </c>
      <c r="C383" s="85" t="s">
        <v>238</v>
      </c>
      <c r="D383" s="86">
        <v>40</v>
      </c>
      <c r="E383" s="86"/>
      <c r="F383" s="33">
        <f t="shared" si="22"/>
        <v>0</v>
      </c>
      <c r="H383" s="33"/>
    </row>
    <row r="384" spans="1:8" s="118" customFormat="1" x14ac:dyDescent="0.2">
      <c r="A384" s="16"/>
      <c r="B384" s="92"/>
      <c r="C384" s="85"/>
      <c r="D384" s="86"/>
      <c r="E384" s="86"/>
      <c r="F384" s="33"/>
      <c r="H384" s="33"/>
    </row>
    <row r="385" spans="1:8" s="118" customFormat="1" ht="25.5" x14ac:dyDescent="0.2">
      <c r="A385" s="16"/>
      <c r="B385" s="148" t="s">
        <v>288</v>
      </c>
      <c r="C385" s="122"/>
      <c r="D385" s="113"/>
      <c r="E385" s="33"/>
      <c r="F385" s="33"/>
      <c r="H385" s="33"/>
    </row>
    <row r="386" spans="1:8" s="118" customFormat="1" ht="204" x14ac:dyDescent="0.2">
      <c r="A386" s="119">
        <v>14</v>
      </c>
      <c r="B386" s="181" t="s">
        <v>295</v>
      </c>
      <c r="C386" s="85" t="s">
        <v>208</v>
      </c>
      <c r="D386" s="86">
        <v>1</v>
      </c>
      <c r="E386" s="86"/>
      <c r="F386" s="33">
        <f t="shared" si="22"/>
        <v>0</v>
      </c>
      <c r="H386" s="33"/>
    </row>
    <row r="387" spans="1:8" s="118" customFormat="1" x14ac:dyDescent="0.2">
      <c r="A387" s="16"/>
      <c r="B387" s="92"/>
      <c r="C387" s="85"/>
      <c r="D387" s="86"/>
      <c r="E387" s="86"/>
      <c r="F387" s="33"/>
      <c r="H387" s="33"/>
    </row>
    <row r="388" spans="1:8" s="118" customFormat="1" ht="291.75" customHeight="1" x14ac:dyDescent="0.2">
      <c r="A388" s="119">
        <v>15</v>
      </c>
      <c r="B388" s="181" t="s">
        <v>303</v>
      </c>
      <c r="C388" s="85" t="s">
        <v>208</v>
      </c>
      <c r="D388" s="86">
        <v>1</v>
      </c>
      <c r="E388" s="86"/>
      <c r="F388" s="33">
        <f t="shared" si="22"/>
        <v>0</v>
      </c>
      <c r="H388" s="33"/>
    </row>
    <row r="389" spans="1:8" s="118" customFormat="1" x14ac:dyDescent="0.2">
      <c r="A389" s="119"/>
      <c r="B389" s="92"/>
      <c r="C389" s="85"/>
      <c r="D389" s="86"/>
      <c r="E389" s="86"/>
      <c r="F389" s="33"/>
      <c r="H389" s="33"/>
    </row>
    <row r="390" spans="1:8" s="118" customFormat="1" x14ac:dyDescent="0.2">
      <c r="A390" s="16"/>
      <c r="B390" s="92"/>
      <c r="C390" s="85"/>
      <c r="D390" s="86"/>
      <c r="E390" s="86"/>
      <c r="F390" s="33">
        <f t="shared" si="22"/>
        <v>0</v>
      </c>
      <c r="H390" s="33"/>
    </row>
    <row r="391" spans="1:8" s="118" customFormat="1" ht="204" x14ac:dyDescent="0.2">
      <c r="A391" s="119">
        <v>16</v>
      </c>
      <c r="B391" s="92" t="s">
        <v>291</v>
      </c>
      <c r="C391" s="85"/>
      <c r="D391" s="86"/>
      <c r="E391" s="86"/>
      <c r="F391" s="33">
        <f t="shared" si="22"/>
        <v>0</v>
      </c>
      <c r="H391" s="33"/>
    </row>
    <row r="392" spans="1:8" s="118" customFormat="1" ht="89.25" x14ac:dyDescent="0.2">
      <c r="A392" s="119"/>
      <c r="B392" s="92" t="s">
        <v>270</v>
      </c>
      <c r="C392" s="85"/>
      <c r="D392" s="86"/>
      <c r="E392" s="86"/>
      <c r="F392" s="33">
        <f t="shared" si="22"/>
        <v>0</v>
      </c>
      <c r="H392" s="33"/>
    </row>
    <row r="393" spans="1:8" s="118" customFormat="1" ht="76.5" x14ac:dyDescent="0.2">
      <c r="A393" s="119"/>
      <c r="B393" s="92" t="s">
        <v>240</v>
      </c>
      <c r="C393" s="85"/>
      <c r="D393" s="86"/>
      <c r="E393" s="86"/>
      <c r="F393" s="33">
        <f t="shared" si="22"/>
        <v>0</v>
      </c>
      <c r="H393" s="33"/>
    </row>
    <row r="394" spans="1:8" s="118" customFormat="1" ht="102" x14ac:dyDescent="0.2">
      <c r="A394" s="119"/>
      <c r="B394" s="92" t="s">
        <v>280</v>
      </c>
      <c r="C394" s="85" t="s">
        <v>27</v>
      </c>
      <c r="D394" s="86">
        <v>89</v>
      </c>
      <c r="E394" s="86"/>
      <c r="F394" s="33">
        <f>+D394*E394</f>
        <v>0</v>
      </c>
      <c r="H394" s="33"/>
    </row>
    <row r="395" spans="1:8" s="118" customFormat="1" x14ac:dyDescent="0.2">
      <c r="A395" s="119"/>
      <c r="B395" s="92"/>
      <c r="C395" s="85"/>
      <c r="D395" s="86"/>
      <c r="E395" s="86"/>
      <c r="F395" s="33"/>
      <c r="H395" s="33"/>
    </row>
    <row r="396" spans="1:8" s="118" customFormat="1" ht="51" x14ac:dyDescent="0.2">
      <c r="A396" s="119">
        <v>17</v>
      </c>
      <c r="B396" s="92" t="s">
        <v>239</v>
      </c>
      <c r="C396" s="85" t="s">
        <v>27</v>
      </c>
      <c r="D396" s="86">
        <v>30</v>
      </c>
      <c r="E396" s="86"/>
      <c r="F396" s="33"/>
      <c r="H396" s="33"/>
    </row>
    <row r="397" spans="1:8" s="118" customFormat="1" x14ac:dyDescent="0.2">
      <c r="A397" s="120"/>
      <c r="B397" s="92"/>
      <c r="C397" s="85"/>
      <c r="D397" s="86"/>
      <c r="E397" s="86"/>
      <c r="F397" s="33"/>
      <c r="H397" s="33"/>
    </row>
    <row r="398" spans="1:8" s="118" customFormat="1" ht="94.5" customHeight="1" x14ac:dyDescent="0.2">
      <c r="A398" s="119">
        <v>18</v>
      </c>
      <c r="B398" s="92" t="s">
        <v>279</v>
      </c>
      <c r="C398" s="85" t="s">
        <v>27</v>
      </c>
      <c r="D398" s="86">
        <v>89</v>
      </c>
      <c r="E398" s="86"/>
      <c r="F398" s="33">
        <f t="shared" si="22"/>
        <v>0</v>
      </c>
      <c r="H398" s="33"/>
    </row>
    <row r="399" spans="1:8" s="118" customFormat="1" x14ac:dyDescent="0.2">
      <c r="A399" s="120"/>
      <c r="B399" s="121"/>
      <c r="C399" s="122"/>
      <c r="D399" s="113"/>
      <c r="E399" s="33"/>
      <c r="F399" s="33">
        <f t="shared" si="22"/>
        <v>0</v>
      </c>
      <c r="H399" s="33"/>
    </row>
    <row r="400" spans="1:8" s="118" customFormat="1" ht="51" x14ac:dyDescent="0.2">
      <c r="A400" s="119">
        <v>19</v>
      </c>
      <c r="B400" s="121" t="s">
        <v>16</v>
      </c>
      <c r="C400" s="122" t="s">
        <v>27</v>
      </c>
      <c r="D400" s="113">
        <v>900</v>
      </c>
      <c r="E400" s="33"/>
      <c r="F400" s="33">
        <f t="shared" si="22"/>
        <v>0</v>
      </c>
      <c r="H400" s="33"/>
    </row>
    <row r="401" spans="1:8" s="118" customFormat="1" x14ac:dyDescent="0.2">
      <c r="A401" s="120"/>
      <c r="B401" s="121"/>
      <c r="C401" s="122"/>
      <c r="D401" s="113"/>
      <c r="E401" s="33"/>
      <c r="F401" s="33">
        <f t="shared" si="22"/>
        <v>0</v>
      </c>
      <c r="H401" s="33"/>
    </row>
    <row r="402" spans="1:8" s="118" customFormat="1" ht="38.25" x14ac:dyDescent="0.2">
      <c r="A402" s="119">
        <v>20</v>
      </c>
      <c r="B402" s="121" t="s">
        <v>188</v>
      </c>
      <c r="C402" s="122" t="s">
        <v>27</v>
      </c>
      <c r="D402" s="113">
        <v>900</v>
      </c>
      <c r="E402" s="33"/>
      <c r="F402" s="33">
        <f t="shared" si="22"/>
        <v>0</v>
      </c>
      <c r="H402" s="33"/>
    </row>
    <row r="403" spans="1:8" s="118" customFormat="1" x14ac:dyDescent="0.2">
      <c r="A403" s="120"/>
      <c r="B403" s="121"/>
      <c r="C403" s="122"/>
      <c r="D403" s="113"/>
      <c r="E403" s="33"/>
      <c r="F403" s="33">
        <f t="shared" si="22"/>
        <v>0</v>
      </c>
      <c r="H403" s="33"/>
    </row>
    <row r="404" spans="1:8" s="118" customFormat="1" ht="76.5" x14ac:dyDescent="0.2">
      <c r="A404" s="119">
        <v>21</v>
      </c>
      <c r="B404" s="121" t="s">
        <v>189</v>
      </c>
      <c r="C404" s="122" t="s">
        <v>27</v>
      </c>
      <c r="D404" s="113">
        <v>200</v>
      </c>
      <c r="E404" s="33"/>
      <c r="F404" s="33">
        <f t="shared" si="22"/>
        <v>0</v>
      </c>
      <c r="H404" s="33"/>
    </row>
    <row r="405" spans="1:8" s="118" customFormat="1" x14ac:dyDescent="0.2">
      <c r="A405" s="120"/>
      <c r="B405" s="121"/>
      <c r="C405" s="122"/>
      <c r="D405" s="113"/>
      <c r="E405" s="33"/>
      <c r="F405" s="33">
        <f t="shared" si="22"/>
        <v>0</v>
      </c>
      <c r="H405" s="33"/>
    </row>
    <row r="406" spans="1:8" s="123" customFormat="1" ht="63.75" x14ac:dyDescent="0.2">
      <c r="A406" s="119">
        <v>22</v>
      </c>
      <c r="B406" s="92" t="s">
        <v>78</v>
      </c>
      <c r="C406" s="141" t="s">
        <v>26</v>
      </c>
      <c r="D406" s="86">
        <v>300</v>
      </c>
      <c r="E406" s="86"/>
      <c r="F406" s="33">
        <f t="shared" si="22"/>
        <v>0</v>
      </c>
      <c r="H406" s="113"/>
    </row>
    <row r="407" spans="1:8" s="118" customFormat="1" x14ac:dyDescent="0.2">
      <c r="A407" s="120"/>
      <c r="B407" s="121"/>
      <c r="C407" s="122"/>
      <c r="D407" s="113"/>
      <c r="E407" s="33"/>
      <c r="F407" s="33">
        <f t="shared" si="22"/>
        <v>0</v>
      </c>
      <c r="H407" s="33"/>
    </row>
    <row r="408" spans="1:8" s="118" customFormat="1" ht="204" x14ac:dyDescent="0.2">
      <c r="A408" s="124">
        <v>23</v>
      </c>
      <c r="B408" s="142" t="s">
        <v>268</v>
      </c>
      <c r="C408" s="143" t="s">
        <v>155</v>
      </c>
      <c r="D408" s="144">
        <v>15</v>
      </c>
      <c r="E408" s="86"/>
      <c r="F408" s="33">
        <f t="shared" si="22"/>
        <v>0</v>
      </c>
      <c r="H408" s="33"/>
    </row>
    <row r="409" spans="1:8" s="118" customFormat="1" x14ac:dyDescent="0.2">
      <c r="A409" s="120"/>
      <c r="B409" s="142"/>
      <c r="C409" s="143"/>
      <c r="D409" s="144"/>
      <c r="E409" s="86"/>
      <c r="F409" s="33">
        <f t="shared" si="22"/>
        <v>0</v>
      </c>
      <c r="H409" s="33"/>
    </row>
    <row r="410" spans="1:8" s="118" customFormat="1" ht="38.25" x14ac:dyDescent="0.2">
      <c r="A410" s="124">
        <v>24</v>
      </c>
      <c r="B410" s="142" t="s">
        <v>167</v>
      </c>
      <c r="C410" s="143" t="s">
        <v>26</v>
      </c>
      <c r="D410" s="144">
        <v>2400</v>
      </c>
      <c r="E410" s="86"/>
      <c r="F410" s="33">
        <f t="shared" si="22"/>
        <v>0</v>
      </c>
      <c r="H410" s="33"/>
    </row>
    <row r="411" spans="1:8" s="118" customFormat="1" x14ac:dyDescent="0.2">
      <c r="A411" s="120"/>
      <c r="B411" s="142"/>
      <c r="C411" s="143"/>
      <c r="D411" s="144" t="s">
        <v>107</v>
      </c>
      <c r="E411" s="86"/>
      <c r="F411" s="33"/>
      <c r="H411" s="33"/>
    </row>
    <row r="412" spans="1:8" s="118" customFormat="1" ht="63.75" x14ac:dyDescent="0.2">
      <c r="A412" s="124">
        <v>25</v>
      </c>
      <c r="B412" s="142" t="s">
        <v>176</v>
      </c>
      <c r="C412" s="143"/>
      <c r="D412" s="144"/>
      <c r="E412" s="33"/>
      <c r="F412" s="33">
        <f t="shared" si="22"/>
        <v>0</v>
      </c>
      <c r="G412" s="125"/>
      <c r="H412" s="33"/>
    </row>
    <row r="413" spans="1:8" s="118" customFormat="1" ht="38.25" x14ac:dyDescent="0.2">
      <c r="A413" s="80" t="s">
        <v>74</v>
      </c>
      <c r="B413" s="142" t="s">
        <v>173</v>
      </c>
      <c r="C413" s="143" t="s">
        <v>26</v>
      </c>
      <c r="D413" s="144">
        <v>1750</v>
      </c>
      <c r="E413" s="33"/>
      <c r="F413" s="33">
        <f t="shared" si="22"/>
        <v>0</v>
      </c>
      <c r="G413" s="125"/>
      <c r="H413" s="33"/>
    </row>
    <row r="414" spans="1:8" s="118" customFormat="1" ht="25.5" x14ac:dyDescent="0.2">
      <c r="A414" s="80" t="s">
        <v>75</v>
      </c>
      <c r="B414" s="142" t="s">
        <v>174</v>
      </c>
      <c r="C414" s="143" t="s">
        <v>26</v>
      </c>
      <c r="D414" s="144">
        <v>1750</v>
      </c>
      <c r="E414" s="33"/>
      <c r="F414" s="33">
        <f t="shared" si="22"/>
        <v>0</v>
      </c>
      <c r="G414" s="125"/>
      <c r="H414" s="33"/>
    </row>
    <row r="415" spans="1:8" s="118" customFormat="1" ht="25.5" x14ac:dyDescent="0.2">
      <c r="A415" s="80" t="s">
        <v>82</v>
      </c>
      <c r="B415" s="142" t="s">
        <v>175</v>
      </c>
      <c r="C415" s="143" t="s">
        <v>26</v>
      </c>
      <c r="D415" s="144">
        <v>150</v>
      </c>
      <c r="E415" s="33"/>
      <c r="F415" s="33">
        <f t="shared" si="22"/>
        <v>0</v>
      </c>
      <c r="G415" s="125"/>
      <c r="H415" s="33"/>
    </row>
    <row r="416" spans="1:8" s="118" customFormat="1" ht="25.5" x14ac:dyDescent="0.2">
      <c r="A416" s="80" t="s">
        <v>96</v>
      </c>
      <c r="B416" s="142" t="s">
        <v>304</v>
      </c>
      <c r="C416" s="143" t="s">
        <v>26</v>
      </c>
      <c r="D416" s="144">
        <v>500</v>
      </c>
      <c r="E416" s="33"/>
      <c r="F416" s="33">
        <f t="shared" si="22"/>
        <v>0</v>
      </c>
      <c r="G416" s="125"/>
      <c r="H416" s="33"/>
    </row>
    <row r="417" spans="1:8" s="118" customFormat="1" x14ac:dyDescent="0.2">
      <c r="A417" s="120"/>
      <c r="B417" s="142"/>
      <c r="C417" s="143"/>
      <c r="D417" s="144"/>
      <c r="E417" s="33"/>
      <c r="F417" s="33">
        <f t="shared" si="22"/>
        <v>0</v>
      </c>
      <c r="G417" s="125"/>
      <c r="H417" s="33"/>
    </row>
    <row r="418" spans="1:8" s="118" customFormat="1" ht="63.75" x14ac:dyDescent="0.2">
      <c r="A418" s="126">
        <v>26</v>
      </c>
      <c r="B418" s="145" t="s">
        <v>179</v>
      </c>
      <c r="C418" s="116" t="s">
        <v>30</v>
      </c>
      <c r="D418" s="117">
        <v>600</v>
      </c>
      <c r="E418" s="86"/>
      <c r="F418" s="33">
        <f t="shared" si="22"/>
        <v>0</v>
      </c>
      <c r="H418" s="33"/>
    </row>
    <row r="419" spans="1:8" s="118" customFormat="1" x14ac:dyDescent="0.2">
      <c r="A419" s="120"/>
      <c r="B419" s="145"/>
      <c r="C419" s="116"/>
      <c r="D419" s="117"/>
      <c r="E419" s="86"/>
      <c r="F419" s="33">
        <f t="shared" si="22"/>
        <v>0</v>
      </c>
      <c r="H419" s="33"/>
    </row>
    <row r="420" spans="1:8" s="118" customFormat="1" ht="63.75" x14ac:dyDescent="0.2">
      <c r="A420" s="126">
        <v>27</v>
      </c>
      <c r="B420" s="145" t="s">
        <v>180</v>
      </c>
      <c r="C420" s="116" t="s">
        <v>26</v>
      </c>
      <c r="D420" s="117">
        <v>4000</v>
      </c>
      <c r="E420" s="86"/>
      <c r="F420" s="33">
        <f t="shared" si="22"/>
        <v>0</v>
      </c>
      <c r="H420" s="33"/>
    </row>
    <row r="421" spans="1:8" s="118" customFormat="1" x14ac:dyDescent="0.2">
      <c r="A421" s="120"/>
      <c r="B421" s="92"/>
      <c r="C421" s="85"/>
      <c r="D421" s="113"/>
      <c r="E421" s="33"/>
      <c r="F421" s="33">
        <f t="shared" si="22"/>
        <v>0</v>
      </c>
      <c r="H421" s="33"/>
    </row>
    <row r="422" spans="1:8" s="118" customFormat="1" ht="38.25" x14ac:dyDescent="0.2">
      <c r="A422" s="126">
        <v>28</v>
      </c>
      <c r="B422" s="145" t="s">
        <v>168</v>
      </c>
      <c r="C422" s="116"/>
      <c r="D422" s="117"/>
      <c r="E422" s="33"/>
      <c r="F422" s="33">
        <f t="shared" si="22"/>
        <v>0</v>
      </c>
      <c r="H422" s="33"/>
    </row>
    <row r="423" spans="1:8" s="118" customFormat="1" x14ac:dyDescent="0.2">
      <c r="A423" s="80" t="s">
        <v>74</v>
      </c>
      <c r="B423" s="142" t="s">
        <v>169</v>
      </c>
      <c r="C423" s="143" t="s">
        <v>27</v>
      </c>
      <c r="D423" s="144">
        <v>88</v>
      </c>
      <c r="E423" s="33"/>
      <c r="F423" s="33">
        <f t="shared" si="22"/>
        <v>0</v>
      </c>
      <c r="H423" s="33"/>
    </row>
    <row r="424" spans="1:8" s="118" customFormat="1" x14ac:dyDescent="0.2">
      <c r="A424" s="80" t="s">
        <v>75</v>
      </c>
      <c r="B424" s="142" t="s">
        <v>170</v>
      </c>
      <c r="C424" s="143" t="s">
        <v>27</v>
      </c>
      <c r="D424" s="144">
        <v>6</v>
      </c>
      <c r="E424" s="33"/>
      <c r="F424" s="33">
        <f t="shared" si="22"/>
        <v>0</v>
      </c>
      <c r="H424" s="33"/>
    </row>
    <row r="425" spans="1:8" s="118" customFormat="1" x14ac:dyDescent="0.2">
      <c r="A425" s="80" t="s">
        <v>82</v>
      </c>
      <c r="B425" s="142" t="s">
        <v>171</v>
      </c>
      <c r="C425" s="143" t="s">
        <v>155</v>
      </c>
      <c r="D425" s="144">
        <v>6</v>
      </c>
      <c r="E425" s="33"/>
      <c r="F425" s="33">
        <f t="shared" si="22"/>
        <v>0</v>
      </c>
      <c r="H425" s="33"/>
    </row>
    <row r="426" spans="1:8" s="118" customFormat="1" x14ac:dyDescent="0.2">
      <c r="A426" s="120"/>
      <c r="B426" s="92"/>
      <c r="C426" s="141"/>
      <c r="D426" s="113"/>
      <c r="E426" s="33"/>
      <c r="F426" s="33">
        <f t="shared" si="22"/>
        <v>0</v>
      </c>
      <c r="H426" s="33"/>
    </row>
    <row r="427" spans="1:8" s="118" customFormat="1" ht="38.25" x14ac:dyDescent="0.2">
      <c r="A427" s="126">
        <v>29</v>
      </c>
      <c r="B427" s="142" t="s">
        <v>172</v>
      </c>
      <c r="C427" s="143"/>
      <c r="D427" s="144"/>
      <c r="E427" s="33"/>
      <c r="F427" s="33">
        <f t="shared" si="22"/>
        <v>0</v>
      </c>
      <c r="H427" s="33"/>
    </row>
    <row r="428" spans="1:8" s="118" customFormat="1" x14ac:dyDescent="0.2">
      <c r="A428" s="80" t="s">
        <v>74</v>
      </c>
      <c r="B428" s="142" t="s">
        <v>169</v>
      </c>
      <c r="C428" s="143" t="s">
        <v>27</v>
      </c>
      <c r="D428" s="144">
        <v>77</v>
      </c>
      <c r="E428" s="33"/>
      <c r="F428" s="33">
        <f t="shared" si="22"/>
        <v>0</v>
      </c>
      <c r="H428" s="33"/>
    </row>
    <row r="429" spans="1:8" s="118" customFormat="1" x14ac:dyDescent="0.2">
      <c r="A429" s="80" t="s">
        <v>75</v>
      </c>
      <c r="B429" s="142" t="s">
        <v>170</v>
      </c>
      <c r="C429" s="143" t="s">
        <v>27</v>
      </c>
      <c r="D429" s="144">
        <v>3</v>
      </c>
      <c r="E429" s="33"/>
      <c r="F429" s="33">
        <f t="shared" si="22"/>
        <v>0</v>
      </c>
      <c r="H429" s="33"/>
    </row>
    <row r="430" spans="1:8" s="118" customFormat="1" x14ac:dyDescent="0.2">
      <c r="A430" s="120"/>
      <c r="B430" s="92"/>
      <c r="C430" s="85"/>
      <c r="D430" s="113"/>
      <c r="E430" s="33"/>
      <c r="F430" s="33">
        <f t="shared" si="22"/>
        <v>0</v>
      </c>
      <c r="H430" s="33"/>
    </row>
    <row r="431" spans="1:8" s="129" customFormat="1" ht="76.5" x14ac:dyDescent="0.2">
      <c r="A431" s="119">
        <v>30</v>
      </c>
      <c r="B431" s="142" t="s">
        <v>177</v>
      </c>
      <c r="C431" s="143" t="s">
        <v>26</v>
      </c>
      <c r="D431" s="144">
        <v>10</v>
      </c>
      <c r="E431" s="127"/>
      <c r="F431" s="33">
        <f t="shared" si="22"/>
        <v>0</v>
      </c>
      <c r="G431" s="128"/>
      <c r="H431" s="33"/>
    </row>
    <row r="432" spans="1:8" s="129" customFormat="1" x14ac:dyDescent="0.2">
      <c r="A432" s="120"/>
      <c r="B432" s="100"/>
      <c r="C432" s="99"/>
      <c r="D432" s="112"/>
      <c r="E432" s="127"/>
      <c r="F432" s="33">
        <f t="shared" si="22"/>
        <v>0</v>
      </c>
      <c r="G432" s="128"/>
      <c r="H432" s="33"/>
    </row>
    <row r="433" spans="1:8" s="129" customFormat="1" ht="76.5" x14ac:dyDescent="0.2">
      <c r="A433" s="119">
        <f>+A431+1</f>
        <v>31</v>
      </c>
      <c r="B433" s="145" t="s">
        <v>178</v>
      </c>
      <c r="C433" s="116" t="s">
        <v>27</v>
      </c>
      <c r="D433" s="144">
        <v>10</v>
      </c>
      <c r="E433" s="127"/>
      <c r="F433" s="33">
        <f t="shared" si="22"/>
        <v>0</v>
      </c>
      <c r="G433" s="128"/>
      <c r="H433" s="33"/>
    </row>
    <row r="434" spans="1:8" s="129" customFormat="1" x14ac:dyDescent="0.2">
      <c r="A434" s="120"/>
      <c r="B434" s="100"/>
      <c r="C434" s="99"/>
      <c r="D434" s="112"/>
      <c r="E434" s="127"/>
      <c r="F434" s="33">
        <f t="shared" si="22"/>
        <v>0</v>
      </c>
      <c r="G434" s="128"/>
      <c r="H434" s="33"/>
    </row>
    <row r="435" spans="1:8" s="129" customFormat="1" ht="51" x14ac:dyDescent="0.2">
      <c r="A435" s="119">
        <f t="shared" ref="A435" si="24">+A433+1</f>
        <v>32</v>
      </c>
      <c r="B435" s="142" t="s">
        <v>181</v>
      </c>
      <c r="C435" s="143" t="s">
        <v>155</v>
      </c>
      <c r="D435" s="144">
        <v>4</v>
      </c>
      <c r="E435" s="127"/>
      <c r="F435" s="33">
        <f t="shared" si="22"/>
        <v>0</v>
      </c>
      <c r="G435" s="128"/>
      <c r="H435" s="33"/>
    </row>
    <row r="436" spans="1:8" s="129" customFormat="1" x14ac:dyDescent="0.2">
      <c r="A436" s="120"/>
      <c r="B436" s="142"/>
      <c r="C436" s="143"/>
      <c r="D436" s="144"/>
      <c r="E436" s="127"/>
      <c r="F436" s="33">
        <f t="shared" si="22"/>
        <v>0</v>
      </c>
      <c r="G436" s="128"/>
      <c r="H436" s="33"/>
    </row>
    <row r="437" spans="1:8" s="129" customFormat="1" ht="102" x14ac:dyDescent="0.2">
      <c r="A437" s="119">
        <f t="shared" ref="A437" si="25">+A435+1</f>
        <v>33</v>
      </c>
      <c r="B437" s="142" t="s">
        <v>182</v>
      </c>
      <c r="C437" s="143" t="s">
        <v>155</v>
      </c>
      <c r="D437" s="144">
        <v>7</v>
      </c>
      <c r="E437" s="127"/>
      <c r="F437" s="33">
        <f t="shared" si="22"/>
        <v>0</v>
      </c>
      <c r="G437" s="128"/>
      <c r="H437" s="33"/>
    </row>
    <row r="438" spans="1:8" s="129" customFormat="1" x14ac:dyDescent="0.2">
      <c r="A438" s="120"/>
      <c r="B438" s="142"/>
      <c r="C438" s="143"/>
      <c r="D438" s="144"/>
      <c r="E438" s="127"/>
      <c r="F438" s="33">
        <f t="shared" si="22"/>
        <v>0</v>
      </c>
      <c r="G438" s="128"/>
      <c r="H438" s="33"/>
    </row>
    <row r="439" spans="1:8" s="129" customFormat="1" ht="89.25" x14ac:dyDescent="0.2">
      <c r="A439" s="119">
        <f t="shared" ref="A439" si="26">+A437+1</f>
        <v>34</v>
      </c>
      <c r="B439" s="142" t="s">
        <v>183</v>
      </c>
      <c r="C439" s="143" t="s">
        <v>155</v>
      </c>
      <c r="D439" s="144">
        <v>1</v>
      </c>
      <c r="E439" s="127"/>
      <c r="F439" s="33">
        <f t="shared" si="22"/>
        <v>0</v>
      </c>
      <c r="G439" s="128"/>
      <c r="H439" s="33"/>
    </row>
    <row r="440" spans="1:8" s="129" customFormat="1" x14ac:dyDescent="0.2">
      <c r="A440" s="120"/>
      <c r="B440" s="142"/>
      <c r="C440" s="143"/>
      <c r="D440" s="144"/>
      <c r="E440" s="127"/>
      <c r="F440" s="33">
        <f t="shared" ref="F440:F491" si="27">+D440*E440</f>
        <v>0</v>
      </c>
      <c r="G440" s="128"/>
      <c r="H440" s="33"/>
    </row>
    <row r="441" spans="1:8" s="129" customFormat="1" ht="76.5" x14ac:dyDescent="0.2">
      <c r="A441" s="119">
        <f t="shared" ref="A441" si="28">+A439+1</f>
        <v>35</v>
      </c>
      <c r="B441" s="142" t="s">
        <v>184</v>
      </c>
      <c r="C441" s="143" t="s">
        <v>27</v>
      </c>
      <c r="D441" s="144">
        <v>35</v>
      </c>
      <c r="E441" s="127"/>
      <c r="F441" s="33">
        <f t="shared" si="27"/>
        <v>0</v>
      </c>
      <c r="G441" s="128"/>
      <c r="H441" s="33"/>
    </row>
    <row r="442" spans="1:8" s="129" customFormat="1" x14ac:dyDescent="0.2">
      <c r="A442" s="120"/>
      <c r="B442" s="142"/>
      <c r="C442" s="143"/>
      <c r="D442" s="144"/>
      <c r="E442" s="127"/>
      <c r="F442" s="33">
        <f t="shared" si="27"/>
        <v>0</v>
      </c>
      <c r="G442" s="128"/>
      <c r="H442" s="33"/>
    </row>
    <row r="443" spans="1:8" s="129" customFormat="1" ht="76.5" x14ac:dyDescent="0.2">
      <c r="A443" s="119">
        <f t="shared" ref="A443" si="29">+A441+1</f>
        <v>36</v>
      </c>
      <c r="B443" s="142" t="s">
        <v>185</v>
      </c>
      <c r="C443" s="143" t="s">
        <v>27</v>
      </c>
      <c r="D443" s="144">
        <v>5</v>
      </c>
      <c r="E443" s="127"/>
      <c r="F443" s="33">
        <f t="shared" si="27"/>
        <v>0</v>
      </c>
      <c r="G443" s="128"/>
      <c r="H443" s="33"/>
    </row>
    <row r="444" spans="1:8" s="15" customFormat="1" x14ac:dyDescent="0.2">
      <c r="A444" s="120"/>
      <c r="B444" s="100"/>
      <c r="C444" s="99"/>
      <c r="D444" s="112"/>
      <c r="E444" s="35"/>
      <c r="F444" s="33">
        <f t="shared" si="27"/>
        <v>0</v>
      </c>
      <c r="G444" s="93"/>
      <c r="H444" s="14"/>
    </row>
    <row r="445" spans="1:8" s="17" customFormat="1" ht="51" x14ac:dyDescent="0.2">
      <c r="A445" s="119">
        <f t="shared" ref="A445" si="30">+A443+1</f>
        <v>37</v>
      </c>
      <c r="B445" s="55" t="s">
        <v>94</v>
      </c>
      <c r="C445" s="114" t="s">
        <v>27</v>
      </c>
      <c r="D445" s="44">
        <v>100</v>
      </c>
      <c r="E445" s="14"/>
      <c r="F445" s="33">
        <f t="shared" si="27"/>
        <v>0</v>
      </c>
    </row>
    <row r="446" spans="1:8" s="17" customFormat="1" ht="11.25" customHeight="1" x14ac:dyDescent="0.2">
      <c r="A446" s="120"/>
      <c r="B446" s="36"/>
      <c r="C446" s="114"/>
      <c r="D446" s="44"/>
      <c r="E446" s="14"/>
      <c r="F446" s="33">
        <f t="shared" si="27"/>
        <v>0</v>
      </c>
    </row>
    <row r="447" spans="1:8" s="17" customFormat="1" ht="63.75" x14ac:dyDescent="0.2">
      <c r="A447" s="119">
        <f t="shared" ref="A447" si="31">+A445+1</f>
        <v>38</v>
      </c>
      <c r="B447" s="55" t="s">
        <v>95</v>
      </c>
      <c r="C447" s="114" t="s">
        <v>20</v>
      </c>
      <c r="D447" s="44">
        <v>40</v>
      </c>
      <c r="E447" s="14"/>
      <c r="F447" s="33">
        <f t="shared" si="27"/>
        <v>0</v>
      </c>
    </row>
    <row r="448" spans="1:8" s="17" customFormat="1" ht="11.25" customHeight="1" x14ac:dyDescent="0.2">
      <c r="A448" s="120"/>
      <c r="B448" s="36"/>
      <c r="C448" s="114"/>
      <c r="D448" s="44"/>
      <c r="E448" s="14"/>
      <c r="F448" s="33">
        <f t="shared" si="27"/>
        <v>0</v>
      </c>
    </row>
    <row r="449" spans="1:6" s="17" customFormat="1" ht="63.75" x14ac:dyDescent="0.2">
      <c r="A449" s="119">
        <f t="shared" ref="A449" si="32">+A447+1</f>
        <v>39</v>
      </c>
      <c r="B449" s="138" t="s">
        <v>17</v>
      </c>
      <c r="C449" s="81" t="s">
        <v>30</v>
      </c>
      <c r="D449" s="136">
        <v>1.6</v>
      </c>
      <c r="E449" s="136"/>
      <c r="F449" s="33">
        <f t="shared" si="27"/>
        <v>0</v>
      </c>
    </row>
    <row r="450" spans="1:6" s="17" customFormat="1" x14ac:dyDescent="0.2">
      <c r="A450" s="120"/>
      <c r="B450" s="138"/>
      <c r="C450" s="81"/>
      <c r="D450" s="136"/>
      <c r="E450" s="136"/>
      <c r="F450" s="33">
        <f t="shared" si="27"/>
        <v>0</v>
      </c>
    </row>
    <row r="451" spans="1:6" s="17" customFormat="1" ht="38.25" x14ac:dyDescent="0.2">
      <c r="A451" s="119">
        <f t="shared" ref="A451:A453" si="33">+A449+1</f>
        <v>40</v>
      </c>
      <c r="B451" s="138" t="s">
        <v>190</v>
      </c>
      <c r="C451" s="81" t="s">
        <v>155</v>
      </c>
      <c r="D451" s="136">
        <v>10</v>
      </c>
      <c r="E451" s="136"/>
      <c r="F451" s="33">
        <f t="shared" si="27"/>
        <v>0</v>
      </c>
    </row>
    <row r="452" spans="1:6" s="17" customFormat="1" x14ac:dyDescent="0.2">
      <c r="A452" s="120"/>
      <c r="B452" s="138"/>
      <c r="C452" s="81"/>
      <c r="D452" s="136"/>
      <c r="E452" s="136"/>
      <c r="F452" s="33">
        <f t="shared" si="27"/>
        <v>0</v>
      </c>
    </row>
    <row r="453" spans="1:6" s="17" customFormat="1" ht="102" x14ac:dyDescent="0.2">
      <c r="A453" s="119">
        <f t="shared" si="33"/>
        <v>41</v>
      </c>
      <c r="B453" s="138" t="s">
        <v>195</v>
      </c>
      <c r="C453" s="81"/>
      <c r="D453" s="136"/>
      <c r="E453" s="136"/>
      <c r="F453" s="33">
        <f t="shared" si="27"/>
        <v>0</v>
      </c>
    </row>
    <row r="454" spans="1:6" s="17" customFormat="1" ht="76.5" x14ac:dyDescent="0.2">
      <c r="A454" s="79"/>
      <c r="B454" s="138" t="s">
        <v>196</v>
      </c>
      <c r="C454" s="81"/>
      <c r="D454" s="136"/>
      <c r="E454" s="136"/>
      <c r="F454" s="33">
        <f t="shared" si="27"/>
        <v>0</v>
      </c>
    </row>
    <row r="455" spans="1:6" s="17" customFormat="1" x14ac:dyDescent="0.2">
      <c r="A455" s="80" t="s">
        <v>74</v>
      </c>
      <c r="B455" s="138" t="s">
        <v>197</v>
      </c>
      <c r="C455" s="81" t="s">
        <v>27</v>
      </c>
      <c r="D455" s="136">
        <v>480</v>
      </c>
      <c r="E455" s="136"/>
      <c r="F455" s="33">
        <f t="shared" si="27"/>
        <v>0</v>
      </c>
    </row>
    <row r="456" spans="1:6" s="17" customFormat="1" x14ac:dyDescent="0.2">
      <c r="A456" s="80" t="s">
        <v>75</v>
      </c>
      <c r="B456" s="138" t="s">
        <v>198</v>
      </c>
      <c r="C456" s="81" t="s">
        <v>27</v>
      </c>
      <c r="D456" s="136">
        <v>720</v>
      </c>
      <c r="E456" s="136"/>
      <c r="F456" s="33">
        <f t="shared" si="27"/>
        <v>0</v>
      </c>
    </row>
    <row r="457" spans="1:6" s="17" customFormat="1" x14ac:dyDescent="0.2">
      <c r="A457" s="120"/>
      <c r="B457" s="138"/>
      <c r="C457" s="81"/>
      <c r="D457" s="136"/>
      <c r="E457" s="136"/>
      <c r="F457" s="33">
        <f t="shared" si="27"/>
        <v>0</v>
      </c>
    </row>
    <row r="458" spans="1:6" s="17" customFormat="1" ht="134.25" customHeight="1" x14ac:dyDescent="0.2">
      <c r="A458" s="79">
        <v>42</v>
      </c>
      <c r="B458" s="138" t="s">
        <v>305</v>
      </c>
      <c r="C458" s="81"/>
      <c r="D458" s="136"/>
      <c r="E458" s="136"/>
      <c r="F458" s="33">
        <f t="shared" si="27"/>
        <v>0</v>
      </c>
    </row>
    <row r="459" spans="1:6" s="17" customFormat="1" x14ac:dyDescent="0.2">
      <c r="A459" s="80" t="s">
        <v>74</v>
      </c>
      <c r="B459" s="138" t="s">
        <v>199</v>
      </c>
      <c r="C459" s="81" t="s">
        <v>27</v>
      </c>
      <c r="D459" s="136">
        <v>250</v>
      </c>
      <c r="E459" s="136"/>
      <c r="F459" s="33">
        <f t="shared" si="27"/>
        <v>0</v>
      </c>
    </row>
    <row r="460" spans="1:6" s="17" customFormat="1" x14ac:dyDescent="0.2">
      <c r="A460" s="80" t="s">
        <v>75</v>
      </c>
      <c r="B460" s="138" t="s">
        <v>200</v>
      </c>
      <c r="C460" s="81" t="s">
        <v>27</v>
      </c>
      <c r="D460" s="136">
        <v>100</v>
      </c>
      <c r="E460" s="136"/>
      <c r="F460" s="33">
        <f t="shared" si="27"/>
        <v>0</v>
      </c>
    </row>
    <row r="461" spans="1:6" s="17" customFormat="1" x14ac:dyDescent="0.2">
      <c r="A461" s="80" t="s">
        <v>82</v>
      </c>
      <c r="B461" s="138" t="s">
        <v>201</v>
      </c>
      <c r="C461" s="81" t="s">
        <v>27</v>
      </c>
      <c r="D461" s="136">
        <v>15</v>
      </c>
      <c r="E461" s="136"/>
      <c r="F461" s="33">
        <f t="shared" si="27"/>
        <v>0</v>
      </c>
    </row>
    <row r="462" spans="1:6" s="17" customFormat="1" ht="25.5" x14ac:dyDescent="0.2">
      <c r="A462" s="80" t="s">
        <v>96</v>
      </c>
      <c r="B462" s="138" t="s">
        <v>202</v>
      </c>
      <c r="C462" s="81" t="s">
        <v>155</v>
      </c>
      <c r="D462" s="136">
        <v>30</v>
      </c>
      <c r="E462" s="136"/>
      <c r="F462" s="33">
        <f t="shared" si="27"/>
        <v>0</v>
      </c>
    </row>
    <row r="463" spans="1:6" s="17" customFormat="1" x14ac:dyDescent="0.2">
      <c r="A463" s="130" t="s">
        <v>257</v>
      </c>
      <c r="B463" s="138" t="s">
        <v>203</v>
      </c>
      <c r="C463" s="81" t="s">
        <v>155</v>
      </c>
      <c r="D463" s="136">
        <v>1</v>
      </c>
      <c r="E463" s="136"/>
      <c r="F463" s="33">
        <f t="shared" si="27"/>
        <v>0</v>
      </c>
    </row>
    <row r="464" spans="1:6" s="17" customFormat="1" x14ac:dyDescent="0.2">
      <c r="A464" s="130" t="s">
        <v>258</v>
      </c>
      <c r="B464" s="138" t="s">
        <v>204</v>
      </c>
      <c r="C464" s="81" t="s">
        <v>155</v>
      </c>
      <c r="D464" s="136">
        <v>2</v>
      </c>
      <c r="E464" s="136"/>
      <c r="F464" s="33">
        <f t="shared" si="27"/>
        <v>0</v>
      </c>
    </row>
    <row r="465" spans="1:6" s="17" customFormat="1" ht="25.5" x14ac:dyDescent="0.2">
      <c r="A465" s="130" t="s">
        <v>259</v>
      </c>
      <c r="B465" s="138" t="s">
        <v>205</v>
      </c>
      <c r="C465" s="81" t="s">
        <v>155</v>
      </c>
      <c r="D465" s="136">
        <v>1</v>
      </c>
      <c r="E465" s="136"/>
      <c r="F465" s="33">
        <f t="shared" si="27"/>
        <v>0</v>
      </c>
    </row>
    <row r="466" spans="1:6" s="17" customFormat="1" ht="25.5" x14ac:dyDescent="0.2">
      <c r="A466" s="130" t="s">
        <v>260</v>
      </c>
      <c r="B466" s="138" t="s">
        <v>206</v>
      </c>
      <c r="C466" s="81" t="s">
        <v>26</v>
      </c>
      <c r="D466" s="136">
        <v>10</v>
      </c>
      <c r="E466" s="136"/>
      <c r="F466" s="33">
        <f t="shared" si="27"/>
        <v>0</v>
      </c>
    </row>
    <row r="467" spans="1:6" s="17" customFormat="1" x14ac:dyDescent="0.2">
      <c r="A467" s="115"/>
      <c r="B467" s="138"/>
      <c r="C467" s="81"/>
      <c r="D467" s="136"/>
      <c r="E467" s="136"/>
      <c r="F467" s="33">
        <f t="shared" si="27"/>
        <v>0</v>
      </c>
    </row>
    <row r="468" spans="1:6" s="17" customFormat="1" ht="38.25" x14ac:dyDescent="0.2">
      <c r="A468" s="79">
        <v>43</v>
      </c>
      <c r="B468" s="138" t="s">
        <v>207</v>
      </c>
      <c r="C468" s="81" t="s">
        <v>155</v>
      </c>
      <c r="D468" s="136">
        <v>3</v>
      </c>
      <c r="E468" s="136"/>
      <c r="F468" s="33">
        <f t="shared" si="27"/>
        <v>0</v>
      </c>
    </row>
    <row r="469" spans="1:6" s="17" customFormat="1" x14ac:dyDescent="0.2">
      <c r="A469" s="115"/>
      <c r="B469" s="138"/>
      <c r="C469" s="81"/>
      <c r="D469" s="136"/>
      <c r="E469" s="136"/>
      <c r="F469" s="33">
        <f t="shared" si="27"/>
        <v>0</v>
      </c>
    </row>
    <row r="470" spans="1:6" s="17" customFormat="1" ht="107.25" customHeight="1" x14ac:dyDescent="0.2">
      <c r="A470" s="79">
        <v>44</v>
      </c>
      <c r="B470" s="138" t="s">
        <v>306</v>
      </c>
      <c r="C470" s="81" t="s">
        <v>208</v>
      </c>
      <c r="D470" s="136">
        <v>1</v>
      </c>
      <c r="E470" s="136"/>
      <c r="F470" s="33">
        <f t="shared" si="27"/>
        <v>0</v>
      </c>
    </row>
    <row r="471" spans="1:6" s="17" customFormat="1" x14ac:dyDescent="0.2">
      <c r="A471" s="79"/>
      <c r="B471" s="138"/>
      <c r="C471" s="81"/>
      <c r="D471" s="136"/>
      <c r="E471" s="136"/>
      <c r="F471" s="33">
        <f t="shared" si="27"/>
        <v>0</v>
      </c>
    </row>
    <row r="472" spans="1:6" s="17" customFormat="1" ht="38.25" x14ac:dyDescent="0.2">
      <c r="A472" s="79">
        <v>45</v>
      </c>
      <c r="B472" s="138" t="s">
        <v>209</v>
      </c>
      <c r="C472" s="81" t="s">
        <v>208</v>
      </c>
      <c r="D472" s="136">
        <v>1</v>
      </c>
      <c r="E472" s="136"/>
      <c r="F472" s="33">
        <f t="shared" si="27"/>
        <v>0</v>
      </c>
    </row>
    <row r="473" spans="1:6" s="17" customFormat="1" x14ac:dyDescent="0.2">
      <c r="A473" s="115"/>
      <c r="B473" s="138"/>
      <c r="C473" s="81"/>
      <c r="D473" s="136"/>
      <c r="E473" s="136"/>
      <c r="F473" s="33">
        <f t="shared" si="27"/>
        <v>0</v>
      </c>
    </row>
    <row r="474" spans="1:6" s="118" customFormat="1" x14ac:dyDescent="0.2">
      <c r="A474" s="115"/>
      <c r="B474" s="146" t="s">
        <v>210</v>
      </c>
      <c r="C474" s="116"/>
      <c r="D474" s="117"/>
      <c r="E474" s="136"/>
      <c r="F474" s="33">
        <f t="shared" si="27"/>
        <v>0</v>
      </c>
    </row>
    <row r="475" spans="1:6" s="17" customFormat="1" ht="76.5" x14ac:dyDescent="0.2">
      <c r="A475" s="79">
        <v>46</v>
      </c>
      <c r="B475" s="92" t="s">
        <v>110</v>
      </c>
      <c r="C475" s="114" t="s">
        <v>27</v>
      </c>
      <c r="D475" s="44">
        <v>1000</v>
      </c>
      <c r="E475" s="136"/>
      <c r="F475" s="33">
        <f t="shared" si="27"/>
        <v>0</v>
      </c>
    </row>
    <row r="476" spans="1:6" s="17" customFormat="1" x14ac:dyDescent="0.2">
      <c r="A476" s="115"/>
      <c r="B476" s="138"/>
      <c r="C476" s="81"/>
      <c r="D476" s="136"/>
      <c r="E476" s="136"/>
      <c r="F476" s="33">
        <f t="shared" si="27"/>
        <v>0</v>
      </c>
    </row>
    <row r="477" spans="1:6" s="17" customFormat="1" ht="38.25" x14ac:dyDescent="0.2">
      <c r="A477" s="79">
        <v>47</v>
      </c>
      <c r="B477" s="138" t="s">
        <v>211</v>
      </c>
      <c r="C477" s="81" t="s">
        <v>27</v>
      </c>
      <c r="D477" s="136">
        <v>1000</v>
      </c>
      <c r="E477" s="136"/>
      <c r="F477" s="33">
        <f t="shared" si="27"/>
        <v>0</v>
      </c>
    </row>
    <row r="478" spans="1:6" s="17" customFormat="1" x14ac:dyDescent="0.2">
      <c r="A478" s="115"/>
      <c r="B478" s="138"/>
      <c r="C478" s="81"/>
      <c r="D478" s="136"/>
      <c r="E478" s="136"/>
      <c r="F478" s="33">
        <f t="shared" si="27"/>
        <v>0</v>
      </c>
    </row>
    <row r="479" spans="1:6" s="17" customFormat="1" ht="38.25" x14ac:dyDescent="0.2">
      <c r="A479" s="79">
        <f t="shared" ref="A479" si="34">+A477+1</f>
        <v>48</v>
      </c>
      <c r="B479" s="138" t="s">
        <v>212</v>
      </c>
      <c r="C479" s="81" t="s">
        <v>155</v>
      </c>
      <c r="D479" s="136">
        <v>100</v>
      </c>
      <c r="E479" s="136"/>
      <c r="F479" s="33">
        <f t="shared" si="27"/>
        <v>0</v>
      </c>
    </row>
    <row r="480" spans="1:6" s="17" customFormat="1" x14ac:dyDescent="0.2">
      <c r="A480" s="115"/>
      <c r="B480" s="138"/>
      <c r="C480" s="81"/>
      <c r="D480" s="136"/>
      <c r="E480" s="136"/>
      <c r="F480" s="33">
        <f t="shared" si="27"/>
        <v>0</v>
      </c>
    </row>
    <row r="481" spans="1:6" s="17" customFormat="1" ht="38.25" x14ac:dyDescent="0.2">
      <c r="A481" s="79">
        <f t="shared" ref="A481" si="35">+A479+1</f>
        <v>49</v>
      </c>
      <c r="B481" s="138" t="s">
        <v>213</v>
      </c>
      <c r="C481" s="81" t="s">
        <v>155</v>
      </c>
      <c r="D481" s="136">
        <v>8</v>
      </c>
      <c r="E481" s="136"/>
      <c r="F481" s="33">
        <f t="shared" si="27"/>
        <v>0</v>
      </c>
    </row>
    <row r="482" spans="1:6" s="17" customFormat="1" x14ac:dyDescent="0.2">
      <c r="A482" s="115"/>
      <c r="B482" s="138"/>
      <c r="C482" s="81"/>
      <c r="D482" s="136"/>
      <c r="E482" s="136"/>
      <c r="F482" s="33">
        <f t="shared" si="27"/>
        <v>0</v>
      </c>
    </row>
    <row r="483" spans="1:6" s="17" customFormat="1" x14ac:dyDescent="0.2">
      <c r="A483" s="79">
        <f t="shared" ref="A483" si="36">+A481+1</f>
        <v>50</v>
      </c>
      <c r="B483" s="138" t="s">
        <v>214</v>
      </c>
      <c r="C483" s="81" t="s">
        <v>215</v>
      </c>
      <c r="D483" s="136">
        <v>1</v>
      </c>
      <c r="E483" s="136"/>
      <c r="F483" s="33">
        <f t="shared" si="27"/>
        <v>0</v>
      </c>
    </row>
    <row r="484" spans="1:6" s="17" customFormat="1" x14ac:dyDescent="0.2">
      <c r="A484" s="115"/>
      <c r="B484" s="138"/>
      <c r="C484" s="81"/>
      <c r="D484" s="136"/>
      <c r="E484" s="136"/>
      <c r="F484" s="33">
        <f t="shared" si="27"/>
        <v>0</v>
      </c>
    </row>
    <row r="485" spans="1:6" s="17" customFormat="1" ht="25.5" x14ac:dyDescent="0.2">
      <c r="A485" s="79">
        <f t="shared" ref="A485" si="37">+A483+1</f>
        <v>51</v>
      </c>
      <c r="B485" s="138" t="s">
        <v>216</v>
      </c>
      <c r="C485" s="81" t="s">
        <v>119</v>
      </c>
      <c r="D485" s="136">
        <v>32</v>
      </c>
      <c r="E485" s="136"/>
      <c r="F485" s="33">
        <f t="shared" si="27"/>
        <v>0</v>
      </c>
    </row>
    <row r="486" spans="1:6" s="17" customFormat="1" x14ac:dyDescent="0.2">
      <c r="A486" s="115"/>
      <c r="B486" s="138"/>
      <c r="C486" s="81"/>
      <c r="D486" s="136"/>
      <c r="E486" s="136"/>
      <c r="F486" s="33">
        <f t="shared" si="27"/>
        <v>0</v>
      </c>
    </row>
    <row r="487" spans="1:6" s="17" customFormat="1" ht="38.25" x14ac:dyDescent="0.2">
      <c r="A487" s="79">
        <f t="shared" ref="A487" si="38">+A485+1</f>
        <v>52</v>
      </c>
      <c r="B487" s="138" t="s">
        <v>217</v>
      </c>
      <c r="C487" s="81" t="s">
        <v>119</v>
      </c>
      <c r="D487" s="136">
        <v>24</v>
      </c>
      <c r="E487" s="136"/>
      <c r="F487" s="33">
        <f t="shared" si="27"/>
        <v>0</v>
      </c>
    </row>
    <row r="488" spans="1:6" s="17" customFormat="1" ht="11.25" customHeight="1" x14ac:dyDescent="0.2">
      <c r="A488" s="115"/>
      <c r="B488" s="36"/>
      <c r="C488" s="114"/>
      <c r="D488" s="44"/>
      <c r="E488" s="14"/>
      <c r="F488" s="33">
        <f t="shared" si="27"/>
        <v>0</v>
      </c>
    </row>
    <row r="489" spans="1:6" s="17" customFormat="1" x14ac:dyDescent="0.2">
      <c r="A489" s="79">
        <f t="shared" ref="A489:A491" si="39">+A487+1</f>
        <v>53</v>
      </c>
      <c r="B489" s="36" t="s">
        <v>100</v>
      </c>
      <c r="C489" s="114" t="s">
        <v>119</v>
      </c>
      <c r="D489" s="44">
        <v>400</v>
      </c>
      <c r="E489" s="14"/>
      <c r="F489" s="33">
        <f t="shared" si="27"/>
        <v>0</v>
      </c>
    </row>
    <row r="490" spans="1:6" s="17" customFormat="1" ht="11.25" customHeight="1" x14ac:dyDescent="0.2">
      <c r="A490" s="115"/>
      <c r="B490" s="36"/>
      <c r="C490" s="114"/>
      <c r="D490" s="44"/>
      <c r="E490" s="14"/>
      <c r="F490" s="33">
        <f t="shared" si="27"/>
        <v>0</v>
      </c>
    </row>
    <row r="491" spans="1:6" s="17" customFormat="1" ht="51" x14ac:dyDescent="0.2">
      <c r="A491" s="79">
        <f t="shared" si="39"/>
        <v>54</v>
      </c>
      <c r="B491" s="182" t="s">
        <v>307</v>
      </c>
      <c r="C491" s="114" t="s">
        <v>20</v>
      </c>
      <c r="D491" s="44">
        <v>1</v>
      </c>
      <c r="E491" s="14"/>
      <c r="F491" s="33">
        <f t="shared" si="27"/>
        <v>0</v>
      </c>
    </row>
    <row r="492" spans="1:6" s="17" customFormat="1" ht="11.25" customHeight="1" x14ac:dyDescent="0.2">
      <c r="A492" s="115"/>
      <c r="B492" s="36"/>
      <c r="C492" s="114"/>
      <c r="D492" s="44"/>
      <c r="E492" s="14"/>
      <c r="F492" s="44"/>
    </row>
    <row r="493" spans="1:6" s="17" customFormat="1" ht="89.25" x14ac:dyDescent="0.2">
      <c r="A493" s="79">
        <f>A491+1</f>
        <v>55</v>
      </c>
      <c r="B493" s="55" t="s">
        <v>93</v>
      </c>
      <c r="C493" s="47" t="s">
        <v>19</v>
      </c>
      <c r="D493" s="44">
        <f>SUM(F354:F491)</f>
        <v>0</v>
      </c>
      <c r="E493" s="44"/>
      <c r="F493" s="44">
        <f>+D493*0.05</f>
        <v>0</v>
      </c>
    </row>
    <row r="494" spans="1:6" s="17" customFormat="1" x14ac:dyDescent="0.2">
      <c r="A494" s="89" t="s">
        <v>56</v>
      </c>
      <c r="B494" s="36" t="s">
        <v>117</v>
      </c>
      <c r="C494" s="114"/>
      <c r="D494" s="44"/>
      <c r="E494" s="14"/>
      <c r="F494" s="14"/>
    </row>
    <row r="495" spans="1:6" s="17" customFormat="1" x14ac:dyDescent="0.2">
      <c r="A495" s="89" t="s">
        <v>56</v>
      </c>
      <c r="B495" s="36" t="s">
        <v>118</v>
      </c>
      <c r="C495" s="114"/>
      <c r="D495" s="44"/>
      <c r="E495" s="14"/>
      <c r="F495" s="14"/>
    </row>
    <row r="496" spans="1:6" s="17" customFormat="1" ht="11.25" customHeight="1" x14ac:dyDescent="0.2">
      <c r="A496" s="16"/>
      <c r="B496" s="16"/>
      <c r="C496" s="111"/>
      <c r="D496" s="44"/>
      <c r="E496" s="14"/>
      <c r="F496" s="14"/>
    </row>
    <row r="497" spans="1:6" s="17" customFormat="1" ht="13.5" thickBot="1" x14ac:dyDescent="0.25">
      <c r="A497" s="78"/>
      <c r="B497" s="53" t="s">
        <v>58</v>
      </c>
      <c r="C497" s="26"/>
      <c r="D497" s="101"/>
      <c r="E497" s="27" t="s">
        <v>61</v>
      </c>
      <c r="F497" s="27">
        <f>SUM(F354:F496)</f>
        <v>0</v>
      </c>
    </row>
    <row r="498" spans="1:6" s="17" customFormat="1" ht="13.5" thickTop="1" x14ac:dyDescent="0.2">
      <c r="D498" s="43"/>
    </row>
    <row r="499" spans="1:6" s="17" customFormat="1" x14ac:dyDescent="0.2">
      <c r="A499" s="16"/>
      <c r="C499" s="111"/>
      <c r="D499" s="14"/>
      <c r="E499" s="14"/>
      <c r="F499" s="14"/>
    </row>
    <row r="500" spans="1:6" s="17" customFormat="1" x14ac:dyDescent="0.2">
      <c r="A500" s="16"/>
      <c r="C500" s="111"/>
      <c r="D500" s="14"/>
      <c r="E500" s="14"/>
      <c r="F500" s="14"/>
    </row>
    <row r="501" spans="1:6" s="17" customFormat="1" x14ac:dyDescent="0.2">
      <c r="A501" s="16"/>
      <c r="C501" s="111"/>
      <c r="D501" s="14"/>
      <c r="E501" s="14"/>
      <c r="F501" s="14"/>
    </row>
    <row r="502" spans="1:6" s="17" customFormat="1" x14ac:dyDescent="0.2">
      <c r="A502" s="16"/>
      <c r="C502" s="111"/>
      <c r="D502" s="14"/>
      <c r="E502" s="14"/>
      <c r="F502" s="14"/>
    </row>
    <row r="503" spans="1:6" s="17" customFormat="1" x14ac:dyDescent="0.2">
      <c r="A503" s="16"/>
      <c r="C503" s="111"/>
      <c r="D503" s="14"/>
      <c r="E503" s="14"/>
      <c r="F503" s="14"/>
    </row>
    <row r="504" spans="1:6" s="17" customFormat="1" x14ac:dyDescent="0.2">
      <c r="A504" s="16"/>
      <c r="C504" s="111"/>
      <c r="D504" s="14"/>
      <c r="E504" s="14"/>
      <c r="F504" s="14"/>
    </row>
    <row r="505" spans="1:6" s="17" customFormat="1" x14ac:dyDescent="0.2">
      <c r="A505" s="16"/>
      <c r="C505" s="111"/>
      <c r="D505" s="14"/>
      <c r="E505" s="14"/>
      <c r="F505" s="14"/>
    </row>
    <row r="506" spans="1:6" s="17" customFormat="1" x14ac:dyDescent="0.2">
      <c r="A506" s="16"/>
      <c r="C506" s="111"/>
      <c r="D506" s="14"/>
      <c r="E506" s="14"/>
      <c r="F506" s="14"/>
    </row>
    <row r="507" spans="1:6" s="17" customFormat="1" x14ac:dyDescent="0.2">
      <c r="A507" s="16"/>
      <c r="C507" s="111"/>
      <c r="D507" s="14"/>
      <c r="E507" s="14"/>
      <c r="F507" s="14"/>
    </row>
    <row r="508" spans="1:6" s="17" customFormat="1" x14ac:dyDescent="0.2">
      <c r="A508" s="16"/>
      <c r="C508" s="111"/>
      <c r="D508" s="14"/>
      <c r="E508" s="14"/>
      <c r="F508" s="14"/>
    </row>
    <row r="509" spans="1:6" s="17" customFormat="1" x14ac:dyDescent="0.2">
      <c r="A509" s="16"/>
      <c r="C509" s="111"/>
      <c r="D509" s="14"/>
      <c r="E509" s="14"/>
      <c r="F509" s="14"/>
    </row>
    <row r="510" spans="1:6" s="17" customFormat="1" x14ac:dyDescent="0.2">
      <c r="A510" s="16"/>
      <c r="C510" s="111"/>
      <c r="D510" s="14"/>
      <c r="E510" s="14"/>
      <c r="F510" s="14"/>
    </row>
    <row r="511" spans="1:6" s="17" customFormat="1" x14ac:dyDescent="0.2">
      <c r="A511" s="16"/>
      <c r="C511" s="111"/>
      <c r="D511" s="14"/>
      <c r="E511" s="14"/>
      <c r="F511" s="14"/>
    </row>
    <row r="512" spans="1:6" s="17" customFormat="1" x14ac:dyDescent="0.2">
      <c r="A512" s="16"/>
      <c r="C512" s="111"/>
      <c r="D512" s="14"/>
      <c r="E512" s="14"/>
      <c r="F512" s="14"/>
    </row>
    <row r="513" spans="1:6" s="17" customFormat="1" x14ac:dyDescent="0.2">
      <c r="A513" s="16"/>
      <c r="C513" s="111"/>
      <c r="D513" s="14"/>
      <c r="E513" s="14"/>
      <c r="F513" s="14"/>
    </row>
    <row r="514" spans="1:6" s="17" customFormat="1" x14ac:dyDescent="0.2">
      <c r="A514" s="16"/>
      <c r="C514" s="111"/>
      <c r="D514" s="14"/>
      <c r="E514" s="14"/>
      <c r="F514" s="14"/>
    </row>
    <row r="515" spans="1:6" s="17" customFormat="1" x14ac:dyDescent="0.2">
      <c r="A515" s="16"/>
      <c r="C515" s="111"/>
      <c r="D515" s="14"/>
      <c r="E515" s="14"/>
      <c r="F515" s="14"/>
    </row>
    <row r="516" spans="1:6" s="17" customFormat="1" x14ac:dyDescent="0.2">
      <c r="A516" s="16"/>
      <c r="C516" s="111"/>
      <c r="D516" s="14"/>
      <c r="E516" s="14"/>
      <c r="F516" s="14"/>
    </row>
    <row r="517" spans="1:6" s="17" customFormat="1" x14ac:dyDescent="0.2">
      <c r="A517" s="16"/>
      <c r="C517" s="111"/>
      <c r="D517" s="14"/>
      <c r="E517" s="14"/>
      <c r="F517" s="14"/>
    </row>
    <row r="518" spans="1:6" s="17" customFormat="1" x14ac:dyDescent="0.2">
      <c r="A518" s="16"/>
      <c r="C518" s="111"/>
      <c r="D518" s="14"/>
      <c r="E518" s="14"/>
      <c r="F518" s="14"/>
    </row>
    <row r="519" spans="1:6" s="17" customFormat="1" x14ac:dyDescent="0.2">
      <c r="A519" s="16"/>
      <c r="C519" s="111"/>
      <c r="D519" s="14"/>
      <c r="E519" s="14"/>
      <c r="F519" s="14"/>
    </row>
    <row r="520" spans="1:6" s="17" customFormat="1" x14ac:dyDescent="0.2">
      <c r="A520" s="16"/>
      <c r="C520" s="111"/>
      <c r="D520" s="14"/>
      <c r="E520" s="14"/>
      <c r="F520" s="14"/>
    </row>
    <row r="521" spans="1:6" s="17" customFormat="1" x14ac:dyDescent="0.2">
      <c r="A521" s="16"/>
      <c r="C521" s="111"/>
      <c r="D521" s="14"/>
      <c r="E521" s="14"/>
      <c r="F521" s="14"/>
    </row>
    <row r="522" spans="1:6" s="17" customFormat="1" x14ac:dyDescent="0.2">
      <c r="A522" s="16"/>
      <c r="C522" s="111"/>
      <c r="D522" s="14"/>
      <c r="E522" s="14"/>
      <c r="F522" s="14"/>
    </row>
    <row r="523" spans="1:6" s="17" customFormat="1" x14ac:dyDescent="0.2">
      <c r="A523" s="16"/>
      <c r="C523" s="111"/>
      <c r="D523" s="14"/>
      <c r="E523" s="14"/>
      <c r="F523" s="14"/>
    </row>
    <row r="524" spans="1:6" s="17" customFormat="1" x14ac:dyDescent="0.2">
      <c r="A524" s="16"/>
      <c r="C524" s="111"/>
      <c r="D524" s="14"/>
      <c r="E524" s="14"/>
      <c r="F524" s="14"/>
    </row>
    <row r="525" spans="1:6" s="17" customFormat="1" x14ac:dyDescent="0.2">
      <c r="A525" s="16"/>
      <c r="C525" s="111"/>
      <c r="D525" s="14"/>
      <c r="E525" s="14"/>
      <c r="F525" s="14"/>
    </row>
    <row r="526" spans="1:6" s="17" customFormat="1" x14ac:dyDescent="0.2">
      <c r="A526" s="16"/>
      <c r="C526" s="111"/>
      <c r="D526" s="14"/>
      <c r="E526" s="14"/>
      <c r="F526" s="14"/>
    </row>
    <row r="527" spans="1:6" s="17" customFormat="1" x14ac:dyDescent="0.2">
      <c r="A527" s="16"/>
      <c r="C527" s="111"/>
      <c r="D527" s="14"/>
      <c r="E527" s="14"/>
      <c r="F527" s="14"/>
    </row>
    <row r="528" spans="1:6" s="17" customFormat="1" x14ac:dyDescent="0.2">
      <c r="A528" s="16"/>
      <c r="C528" s="111"/>
      <c r="D528" s="14"/>
      <c r="E528" s="14"/>
      <c r="F528" s="14"/>
    </row>
    <row r="529" spans="1:6" s="17" customFormat="1" x14ac:dyDescent="0.2">
      <c r="A529" s="16"/>
      <c r="C529" s="111"/>
      <c r="D529" s="14"/>
      <c r="E529" s="14"/>
      <c r="F529" s="14"/>
    </row>
    <row r="530" spans="1:6" s="17" customFormat="1" x14ac:dyDescent="0.2">
      <c r="A530" s="16"/>
      <c r="C530" s="111"/>
      <c r="D530" s="14"/>
      <c r="E530" s="14"/>
      <c r="F530" s="14"/>
    </row>
    <row r="531" spans="1:6" s="17" customFormat="1" x14ac:dyDescent="0.2">
      <c r="A531" s="16"/>
      <c r="C531" s="111"/>
      <c r="D531" s="14"/>
      <c r="E531" s="14"/>
      <c r="F531" s="14"/>
    </row>
    <row r="532" spans="1:6" s="17" customFormat="1" x14ac:dyDescent="0.2">
      <c r="A532" s="16"/>
      <c r="C532" s="111"/>
      <c r="D532" s="14"/>
      <c r="E532" s="14"/>
      <c r="F532" s="14"/>
    </row>
    <row r="533" spans="1:6" s="17" customFormat="1" x14ac:dyDescent="0.2">
      <c r="A533" s="16"/>
      <c r="C533" s="111"/>
      <c r="D533" s="14"/>
      <c r="E533" s="14"/>
      <c r="F533" s="14"/>
    </row>
    <row r="534" spans="1:6" s="17" customFormat="1" x14ac:dyDescent="0.2">
      <c r="A534" s="16"/>
      <c r="C534" s="111"/>
      <c r="D534" s="14"/>
      <c r="E534" s="14"/>
      <c r="F534" s="14"/>
    </row>
    <row r="535" spans="1:6" s="17" customFormat="1" x14ac:dyDescent="0.2">
      <c r="A535" s="16"/>
      <c r="C535" s="111"/>
      <c r="D535" s="14"/>
      <c r="E535" s="14"/>
      <c r="F535" s="14"/>
    </row>
    <row r="536" spans="1:6" s="17" customFormat="1" x14ac:dyDescent="0.2">
      <c r="A536" s="16"/>
      <c r="C536" s="111"/>
      <c r="D536" s="14"/>
      <c r="E536" s="14"/>
      <c r="F536" s="14"/>
    </row>
    <row r="537" spans="1:6" s="17" customFormat="1" x14ac:dyDescent="0.2">
      <c r="A537" s="16"/>
      <c r="C537" s="111"/>
      <c r="D537" s="14"/>
      <c r="E537" s="14"/>
      <c r="F537" s="14"/>
    </row>
    <row r="538" spans="1:6" s="17" customFormat="1" x14ac:dyDescent="0.2">
      <c r="A538" s="16"/>
      <c r="C538" s="111"/>
      <c r="D538" s="14"/>
      <c r="E538" s="14"/>
      <c r="F538" s="14"/>
    </row>
    <row r="539" spans="1:6" s="17" customFormat="1" x14ac:dyDescent="0.2">
      <c r="A539" s="16"/>
      <c r="C539" s="111"/>
      <c r="D539" s="14"/>
      <c r="E539" s="14"/>
      <c r="F539" s="14"/>
    </row>
    <row r="540" spans="1:6" s="17" customFormat="1" x14ac:dyDescent="0.2">
      <c r="A540" s="16"/>
      <c r="C540" s="111"/>
      <c r="D540" s="14"/>
      <c r="E540" s="14"/>
      <c r="F540" s="14"/>
    </row>
    <row r="541" spans="1:6" s="17" customFormat="1" x14ac:dyDescent="0.2">
      <c r="A541" s="16"/>
      <c r="C541" s="111"/>
      <c r="D541" s="14"/>
      <c r="E541" s="14"/>
      <c r="F541" s="14"/>
    </row>
    <row r="542" spans="1:6" s="17" customFormat="1" x14ac:dyDescent="0.2">
      <c r="A542" s="16"/>
      <c r="C542" s="111"/>
      <c r="D542" s="14"/>
      <c r="E542" s="14"/>
      <c r="F542" s="14"/>
    </row>
    <row r="543" spans="1:6" s="17" customFormat="1" x14ac:dyDescent="0.2">
      <c r="A543" s="16"/>
      <c r="C543" s="111"/>
      <c r="D543" s="14"/>
      <c r="E543" s="14"/>
      <c r="F543" s="14"/>
    </row>
    <row r="544" spans="1:6" s="17" customFormat="1" x14ac:dyDescent="0.2">
      <c r="A544" s="16"/>
      <c r="C544" s="111"/>
      <c r="D544" s="14"/>
      <c r="E544" s="14"/>
      <c r="F544" s="14"/>
    </row>
    <row r="545" spans="1:6" s="17" customFormat="1" x14ac:dyDescent="0.2">
      <c r="A545" s="16"/>
      <c r="C545" s="111"/>
      <c r="D545" s="14"/>
      <c r="E545" s="14"/>
      <c r="F545" s="14"/>
    </row>
    <row r="546" spans="1:6" s="17" customFormat="1" x14ac:dyDescent="0.2">
      <c r="A546" s="16"/>
      <c r="C546" s="111"/>
      <c r="D546" s="14"/>
      <c r="E546" s="14"/>
      <c r="F546" s="14"/>
    </row>
    <row r="547" spans="1:6" s="17" customFormat="1" x14ac:dyDescent="0.2">
      <c r="A547" s="16"/>
      <c r="C547" s="111"/>
      <c r="D547" s="14"/>
      <c r="E547" s="14"/>
      <c r="F547" s="14"/>
    </row>
    <row r="548" spans="1:6" s="17" customFormat="1" x14ac:dyDescent="0.2">
      <c r="A548" s="16"/>
      <c r="C548" s="111"/>
      <c r="D548" s="14"/>
      <c r="E548" s="14"/>
      <c r="F548" s="14"/>
    </row>
    <row r="549" spans="1:6" s="17" customFormat="1" x14ac:dyDescent="0.2">
      <c r="A549" s="16"/>
      <c r="C549" s="111"/>
      <c r="D549" s="14"/>
      <c r="E549" s="14"/>
      <c r="F549" s="14"/>
    </row>
    <row r="550" spans="1:6" s="17" customFormat="1" x14ac:dyDescent="0.2">
      <c r="A550" s="16"/>
      <c r="C550" s="111"/>
      <c r="D550" s="14"/>
      <c r="E550" s="14"/>
      <c r="F550" s="14"/>
    </row>
    <row r="551" spans="1:6" s="17" customFormat="1" x14ac:dyDescent="0.2">
      <c r="A551" s="16"/>
      <c r="C551" s="111"/>
      <c r="D551" s="14"/>
      <c r="E551" s="14"/>
      <c r="F551" s="14"/>
    </row>
    <row r="552" spans="1:6" s="17" customFormat="1" x14ac:dyDescent="0.2">
      <c r="A552" s="16"/>
      <c r="C552" s="111"/>
      <c r="D552" s="14"/>
      <c r="E552" s="14"/>
      <c r="F552" s="14"/>
    </row>
    <row r="553" spans="1:6" s="17" customFormat="1" x14ac:dyDescent="0.2">
      <c r="A553" s="16"/>
      <c r="C553" s="111"/>
      <c r="D553" s="14"/>
      <c r="E553" s="14"/>
      <c r="F553" s="14"/>
    </row>
    <row r="554" spans="1:6" s="17" customFormat="1" x14ac:dyDescent="0.2">
      <c r="A554" s="16"/>
      <c r="C554" s="111"/>
      <c r="D554" s="14"/>
      <c r="E554" s="14"/>
      <c r="F554" s="14"/>
    </row>
    <row r="555" spans="1:6" s="17" customFormat="1" x14ac:dyDescent="0.2">
      <c r="A555" s="16"/>
      <c r="C555" s="111"/>
      <c r="D555" s="14"/>
      <c r="E555" s="14"/>
      <c r="F555" s="14"/>
    </row>
    <row r="556" spans="1:6" s="17" customFormat="1" x14ac:dyDescent="0.2">
      <c r="A556" s="16"/>
      <c r="C556" s="111"/>
      <c r="D556" s="14"/>
      <c r="E556" s="14"/>
      <c r="F556" s="14"/>
    </row>
    <row r="557" spans="1:6" s="17" customFormat="1" x14ac:dyDescent="0.2">
      <c r="A557" s="16"/>
      <c r="C557" s="111"/>
      <c r="D557" s="14"/>
      <c r="E557" s="14"/>
      <c r="F557" s="14"/>
    </row>
    <row r="558" spans="1:6" s="17" customFormat="1" x14ac:dyDescent="0.2">
      <c r="A558" s="16"/>
      <c r="C558" s="111"/>
      <c r="D558" s="14"/>
      <c r="E558" s="14"/>
      <c r="F558" s="14"/>
    </row>
    <row r="559" spans="1:6" s="17" customFormat="1" x14ac:dyDescent="0.2">
      <c r="A559" s="16"/>
      <c r="C559" s="111"/>
      <c r="D559" s="14"/>
      <c r="E559" s="14"/>
      <c r="F559" s="14"/>
    </row>
    <row r="560" spans="1:6" s="17" customFormat="1" x14ac:dyDescent="0.2">
      <c r="A560" s="16"/>
      <c r="C560" s="111"/>
      <c r="D560" s="14"/>
      <c r="E560" s="14"/>
      <c r="F560" s="14"/>
    </row>
    <row r="561" spans="1:6" s="17" customFormat="1" x14ac:dyDescent="0.2">
      <c r="A561" s="16"/>
      <c r="C561" s="111"/>
      <c r="D561" s="14"/>
      <c r="E561" s="14"/>
      <c r="F561" s="14"/>
    </row>
    <row r="562" spans="1:6" s="17" customFormat="1" x14ac:dyDescent="0.2">
      <c r="A562" s="16"/>
      <c r="C562" s="111"/>
      <c r="D562" s="14"/>
      <c r="E562" s="14"/>
      <c r="F562" s="14"/>
    </row>
    <row r="563" spans="1:6" s="17" customFormat="1" x14ac:dyDescent="0.2">
      <c r="A563" s="16"/>
      <c r="C563" s="111"/>
      <c r="D563" s="14"/>
      <c r="E563" s="14"/>
      <c r="F563" s="14"/>
    </row>
    <row r="564" spans="1:6" s="17" customFormat="1" x14ac:dyDescent="0.2">
      <c r="A564" s="16"/>
      <c r="C564" s="111"/>
      <c r="D564" s="14"/>
      <c r="E564" s="14"/>
      <c r="F564" s="14"/>
    </row>
    <row r="565" spans="1:6" s="17" customFormat="1" x14ac:dyDescent="0.2">
      <c r="A565" s="16"/>
      <c r="C565" s="111"/>
      <c r="D565" s="14"/>
      <c r="E565" s="14"/>
      <c r="F565" s="14"/>
    </row>
    <row r="566" spans="1:6" s="17" customFormat="1" x14ac:dyDescent="0.2">
      <c r="A566" s="16"/>
      <c r="C566" s="111"/>
      <c r="D566" s="14"/>
      <c r="E566" s="14"/>
      <c r="F566" s="14"/>
    </row>
    <row r="567" spans="1:6" s="17" customFormat="1" x14ac:dyDescent="0.2">
      <c r="A567" s="16"/>
      <c r="C567" s="111"/>
      <c r="D567" s="14"/>
      <c r="E567" s="14"/>
      <c r="F567" s="14"/>
    </row>
    <row r="568" spans="1:6" s="17" customFormat="1" x14ac:dyDescent="0.2">
      <c r="A568" s="16"/>
      <c r="C568" s="111"/>
      <c r="D568" s="14"/>
      <c r="E568" s="14"/>
      <c r="F568" s="14"/>
    </row>
    <row r="569" spans="1:6" s="17" customFormat="1" x14ac:dyDescent="0.2">
      <c r="A569" s="16"/>
      <c r="C569" s="111"/>
      <c r="D569" s="14"/>
      <c r="E569" s="14"/>
      <c r="F569" s="14"/>
    </row>
    <row r="570" spans="1:6" s="17" customFormat="1" x14ac:dyDescent="0.2">
      <c r="A570" s="16"/>
      <c r="C570" s="111"/>
      <c r="D570" s="14"/>
      <c r="E570" s="14"/>
      <c r="F570" s="14"/>
    </row>
    <row r="571" spans="1:6" s="17" customFormat="1" x14ac:dyDescent="0.2">
      <c r="A571" s="16"/>
      <c r="C571" s="111"/>
      <c r="D571" s="14"/>
      <c r="E571" s="14"/>
      <c r="F571" s="14"/>
    </row>
    <row r="572" spans="1:6" s="17" customFormat="1" x14ac:dyDescent="0.2">
      <c r="A572" s="16"/>
      <c r="C572" s="111"/>
      <c r="D572" s="14"/>
      <c r="E572" s="14"/>
      <c r="F572" s="14"/>
    </row>
    <row r="573" spans="1:6" s="17" customFormat="1" x14ac:dyDescent="0.2">
      <c r="A573" s="16"/>
      <c r="C573" s="111"/>
      <c r="D573" s="14"/>
      <c r="E573" s="14"/>
      <c r="F573" s="14"/>
    </row>
    <row r="574" spans="1:6" s="17" customFormat="1" x14ac:dyDescent="0.2">
      <c r="A574" s="16"/>
      <c r="C574" s="111"/>
      <c r="D574" s="14"/>
      <c r="E574" s="14"/>
      <c r="F574" s="14"/>
    </row>
    <row r="575" spans="1:6" s="17" customFormat="1" x14ac:dyDescent="0.2">
      <c r="A575" s="16"/>
      <c r="C575" s="111"/>
      <c r="D575" s="14"/>
      <c r="E575" s="14"/>
      <c r="F575" s="14"/>
    </row>
    <row r="576" spans="1:6" s="17" customFormat="1" x14ac:dyDescent="0.2">
      <c r="A576" s="16"/>
      <c r="C576" s="111"/>
      <c r="D576" s="14"/>
      <c r="E576" s="14"/>
      <c r="F576" s="14"/>
    </row>
    <row r="577" spans="1:6" s="17" customFormat="1" x14ac:dyDescent="0.2">
      <c r="A577" s="16"/>
      <c r="C577" s="111"/>
      <c r="D577" s="14"/>
      <c r="E577" s="14"/>
      <c r="F577" s="14"/>
    </row>
    <row r="578" spans="1:6" s="17" customFormat="1" x14ac:dyDescent="0.2">
      <c r="A578" s="16"/>
      <c r="C578" s="111"/>
      <c r="D578" s="14"/>
      <c r="E578" s="14"/>
      <c r="F578" s="14"/>
    </row>
    <row r="579" spans="1:6" s="17" customFormat="1" x14ac:dyDescent="0.2">
      <c r="A579" s="16"/>
      <c r="C579" s="111"/>
      <c r="D579" s="14"/>
      <c r="E579" s="14"/>
      <c r="F579" s="14"/>
    </row>
    <row r="580" spans="1:6" s="17" customFormat="1" x14ac:dyDescent="0.2">
      <c r="A580" s="16"/>
      <c r="C580" s="111"/>
      <c r="D580" s="14"/>
      <c r="E580" s="14"/>
      <c r="F580" s="14"/>
    </row>
    <row r="581" spans="1:6" s="17" customFormat="1" x14ac:dyDescent="0.2">
      <c r="A581" s="16"/>
      <c r="C581" s="111"/>
      <c r="D581" s="14"/>
      <c r="E581" s="14"/>
      <c r="F581" s="14"/>
    </row>
    <row r="582" spans="1:6" s="17" customFormat="1" x14ac:dyDescent="0.2">
      <c r="A582" s="16"/>
      <c r="C582" s="111"/>
      <c r="D582" s="14"/>
      <c r="E582" s="14"/>
      <c r="F582" s="14"/>
    </row>
    <row r="583" spans="1:6" s="17" customFormat="1" x14ac:dyDescent="0.2">
      <c r="A583" s="16"/>
      <c r="C583" s="111"/>
      <c r="D583" s="14"/>
      <c r="E583" s="14"/>
      <c r="F583" s="14"/>
    </row>
    <row r="584" spans="1:6" s="17" customFormat="1" x14ac:dyDescent="0.2">
      <c r="A584" s="16"/>
      <c r="C584" s="111"/>
      <c r="D584" s="14"/>
      <c r="E584" s="14"/>
      <c r="F584" s="14"/>
    </row>
    <row r="585" spans="1:6" s="17" customFormat="1" x14ac:dyDescent="0.2">
      <c r="A585" s="16"/>
      <c r="C585" s="111"/>
      <c r="D585" s="14"/>
      <c r="E585" s="14"/>
      <c r="F585" s="14"/>
    </row>
    <row r="586" spans="1:6" s="17" customFormat="1" x14ac:dyDescent="0.2">
      <c r="A586" s="16"/>
      <c r="C586" s="111"/>
      <c r="D586" s="14"/>
      <c r="E586" s="14"/>
      <c r="F586" s="14"/>
    </row>
    <row r="587" spans="1:6" s="17" customFormat="1" x14ac:dyDescent="0.2">
      <c r="A587" s="16"/>
      <c r="C587" s="111"/>
      <c r="D587" s="14"/>
      <c r="E587" s="14"/>
      <c r="F587" s="14"/>
    </row>
    <row r="588" spans="1:6" s="17" customFormat="1" x14ac:dyDescent="0.2">
      <c r="A588" s="16"/>
      <c r="C588" s="111"/>
      <c r="D588" s="14"/>
      <c r="E588" s="14"/>
      <c r="F588" s="14"/>
    </row>
    <row r="589" spans="1:6" s="17" customFormat="1" x14ac:dyDescent="0.2">
      <c r="A589" s="16"/>
      <c r="C589" s="111"/>
      <c r="D589" s="14"/>
      <c r="E589" s="14"/>
      <c r="F589" s="14"/>
    </row>
    <row r="590" spans="1:6" s="17" customFormat="1" x14ac:dyDescent="0.2">
      <c r="A590" s="16"/>
      <c r="C590" s="111"/>
      <c r="D590" s="14"/>
      <c r="E590" s="14"/>
      <c r="F590" s="14"/>
    </row>
    <row r="591" spans="1:6" s="17" customFormat="1" x14ac:dyDescent="0.2">
      <c r="A591" s="16"/>
      <c r="C591" s="111"/>
      <c r="D591" s="14"/>
      <c r="E591" s="14"/>
      <c r="F591" s="14"/>
    </row>
    <row r="592" spans="1:6" s="17" customFormat="1" x14ac:dyDescent="0.2">
      <c r="A592" s="16"/>
      <c r="C592" s="111"/>
      <c r="D592" s="14"/>
      <c r="E592" s="14"/>
      <c r="F592" s="14"/>
    </row>
    <row r="593" spans="1:6" s="17" customFormat="1" x14ac:dyDescent="0.2">
      <c r="A593" s="16"/>
      <c r="C593" s="111"/>
      <c r="D593" s="14"/>
      <c r="E593" s="14"/>
      <c r="F593" s="14"/>
    </row>
    <row r="594" spans="1:6" s="17" customFormat="1" x14ac:dyDescent="0.2">
      <c r="A594" s="16"/>
      <c r="C594" s="111"/>
      <c r="D594" s="14"/>
      <c r="E594" s="14"/>
      <c r="F594" s="14"/>
    </row>
    <row r="595" spans="1:6" s="17" customFormat="1" x14ac:dyDescent="0.2">
      <c r="A595" s="16"/>
      <c r="C595" s="111"/>
      <c r="D595" s="14"/>
      <c r="E595" s="14"/>
      <c r="F595" s="14"/>
    </row>
    <row r="596" spans="1:6" s="17" customFormat="1" x14ac:dyDescent="0.2">
      <c r="A596" s="16"/>
      <c r="C596" s="111"/>
      <c r="D596" s="14"/>
      <c r="E596" s="14"/>
      <c r="F596" s="14"/>
    </row>
    <row r="597" spans="1:6" s="17" customFormat="1" x14ac:dyDescent="0.2">
      <c r="A597" s="16"/>
      <c r="C597" s="111"/>
      <c r="D597" s="14"/>
      <c r="E597" s="14"/>
      <c r="F597" s="14"/>
    </row>
    <row r="598" spans="1:6" s="17" customFormat="1" x14ac:dyDescent="0.2">
      <c r="A598" s="16"/>
      <c r="C598" s="111"/>
      <c r="D598" s="14"/>
      <c r="E598" s="14"/>
      <c r="F598" s="14"/>
    </row>
    <row r="599" spans="1:6" s="17" customFormat="1" x14ac:dyDescent="0.2">
      <c r="A599" s="16"/>
      <c r="C599" s="111"/>
      <c r="D599" s="14"/>
      <c r="E599" s="14"/>
      <c r="F599" s="14"/>
    </row>
    <row r="600" spans="1:6" s="17" customFormat="1" x14ac:dyDescent="0.2">
      <c r="A600" s="16"/>
      <c r="C600" s="111"/>
      <c r="D600" s="14"/>
      <c r="E600" s="14"/>
      <c r="F600" s="14"/>
    </row>
    <row r="601" spans="1:6" s="17" customFormat="1" x14ac:dyDescent="0.2">
      <c r="A601" s="16"/>
      <c r="C601" s="111"/>
      <c r="D601" s="14"/>
      <c r="E601" s="14"/>
      <c r="F601" s="14"/>
    </row>
    <row r="602" spans="1:6" s="17" customFormat="1" x14ac:dyDescent="0.2">
      <c r="A602" s="16"/>
      <c r="C602" s="111"/>
      <c r="D602" s="14"/>
      <c r="E602" s="14"/>
      <c r="F602" s="14"/>
    </row>
    <row r="603" spans="1:6" s="17" customFormat="1" x14ac:dyDescent="0.2">
      <c r="A603" s="16"/>
      <c r="C603" s="111"/>
      <c r="D603" s="14"/>
      <c r="E603" s="14"/>
      <c r="F603" s="14"/>
    </row>
    <row r="604" spans="1:6" s="17" customFormat="1" x14ac:dyDescent="0.2">
      <c r="A604" s="16"/>
      <c r="C604" s="111"/>
      <c r="D604" s="14"/>
      <c r="E604" s="14"/>
      <c r="F604" s="14"/>
    </row>
    <row r="605" spans="1:6" s="17" customFormat="1" x14ac:dyDescent="0.2">
      <c r="A605" s="16"/>
      <c r="C605" s="111"/>
      <c r="D605" s="14"/>
      <c r="E605" s="14"/>
      <c r="F605" s="14"/>
    </row>
    <row r="606" spans="1:6" s="17" customFormat="1" x14ac:dyDescent="0.2">
      <c r="A606" s="16"/>
      <c r="C606" s="111"/>
      <c r="D606" s="14"/>
      <c r="E606" s="14"/>
      <c r="F606" s="14"/>
    </row>
    <row r="607" spans="1:6" s="17" customFormat="1" x14ac:dyDescent="0.2">
      <c r="A607" s="16"/>
      <c r="C607" s="111"/>
      <c r="D607" s="14"/>
      <c r="E607" s="14"/>
      <c r="F607" s="14"/>
    </row>
    <row r="608" spans="1:6" s="17" customFormat="1" x14ac:dyDescent="0.2">
      <c r="A608" s="16"/>
      <c r="C608" s="111"/>
      <c r="D608" s="14"/>
      <c r="E608" s="14"/>
      <c r="F608" s="14"/>
    </row>
    <row r="609" spans="1:6" s="17" customFormat="1" x14ac:dyDescent="0.2">
      <c r="A609" s="16"/>
      <c r="C609" s="111"/>
      <c r="D609" s="14"/>
      <c r="E609" s="14"/>
      <c r="F609" s="14"/>
    </row>
    <row r="610" spans="1:6" s="17" customFormat="1" x14ac:dyDescent="0.2">
      <c r="A610" s="16"/>
      <c r="C610" s="111"/>
      <c r="D610" s="14"/>
      <c r="E610" s="14"/>
      <c r="F610" s="14"/>
    </row>
    <row r="611" spans="1:6" s="17" customFormat="1" x14ac:dyDescent="0.2">
      <c r="A611" s="16"/>
      <c r="C611" s="111"/>
      <c r="D611" s="14"/>
      <c r="E611" s="14"/>
      <c r="F611" s="14"/>
    </row>
    <row r="612" spans="1:6" s="17" customFormat="1" x14ac:dyDescent="0.2">
      <c r="A612" s="16"/>
      <c r="C612" s="111"/>
      <c r="D612" s="14"/>
      <c r="E612" s="14"/>
      <c r="F612" s="14"/>
    </row>
    <row r="613" spans="1:6" s="17" customFormat="1" x14ac:dyDescent="0.2">
      <c r="A613" s="16"/>
      <c r="C613" s="111"/>
      <c r="D613" s="14"/>
      <c r="E613" s="14"/>
      <c r="F613" s="14"/>
    </row>
    <row r="614" spans="1:6" s="17" customFormat="1" x14ac:dyDescent="0.2">
      <c r="A614" s="16"/>
      <c r="C614" s="111"/>
      <c r="D614" s="14"/>
      <c r="E614" s="14"/>
      <c r="F614" s="14"/>
    </row>
    <row r="615" spans="1:6" s="17" customFormat="1" x14ac:dyDescent="0.2">
      <c r="A615" s="16"/>
      <c r="C615" s="111"/>
      <c r="D615" s="14"/>
      <c r="E615" s="14"/>
      <c r="F615" s="14"/>
    </row>
    <row r="616" spans="1:6" s="17" customFormat="1" x14ac:dyDescent="0.2">
      <c r="A616" s="16"/>
      <c r="C616" s="111"/>
      <c r="D616" s="14"/>
      <c r="E616" s="14"/>
      <c r="F616" s="14"/>
    </row>
    <row r="617" spans="1:6" s="17" customFormat="1" x14ac:dyDescent="0.2">
      <c r="A617" s="16"/>
      <c r="C617" s="111"/>
      <c r="D617" s="14"/>
      <c r="E617" s="14"/>
      <c r="F617" s="14"/>
    </row>
    <row r="618" spans="1:6" s="17" customFormat="1" x14ac:dyDescent="0.2">
      <c r="A618" s="16"/>
      <c r="C618" s="111"/>
      <c r="D618" s="14"/>
      <c r="E618" s="14"/>
      <c r="F618" s="14"/>
    </row>
    <row r="619" spans="1:6" s="17" customFormat="1" x14ac:dyDescent="0.2">
      <c r="A619" s="16"/>
      <c r="C619" s="111"/>
      <c r="D619" s="14"/>
      <c r="E619" s="14"/>
      <c r="F619" s="14"/>
    </row>
    <row r="620" spans="1:6" s="17" customFormat="1" x14ac:dyDescent="0.2">
      <c r="A620" s="16"/>
      <c r="C620" s="111"/>
      <c r="D620" s="14"/>
      <c r="E620" s="14"/>
      <c r="F620" s="14"/>
    </row>
    <row r="621" spans="1:6" s="17" customFormat="1" x14ac:dyDescent="0.2">
      <c r="A621" s="16"/>
      <c r="C621" s="111"/>
      <c r="D621" s="14"/>
      <c r="E621" s="14"/>
      <c r="F621" s="14"/>
    </row>
    <row r="622" spans="1:6" s="17" customFormat="1" x14ac:dyDescent="0.2">
      <c r="A622" s="16"/>
      <c r="C622" s="111"/>
      <c r="D622" s="14"/>
      <c r="E622" s="14"/>
      <c r="F622" s="14"/>
    </row>
    <row r="623" spans="1:6" s="17" customFormat="1" x14ac:dyDescent="0.2">
      <c r="A623" s="16"/>
      <c r="C623" s="111"/>
      <c r="D623" s="14"/>
      <c r="E623" s="14"/>
      <c r="F623" s="14"/>
    </row>
    <row r="624" spans="1:6" s="17" customFormat="1" x14ac:dyDescent="0.2">
      <c r="A624" s="16"/>
      <c r="C624" s="111"/>
      <c r="D624" s="14"/>
      <c r="E624" s="14"/>
      <c r="F624" s="14"/>
    </row>
    <row r="625" spans="1:6" s="17" customFormat="1" x14ac:dyDescent="0.2">
      <c r="A625" s="16"/>
      <c r="C625" s="111"/>
      <c r="D625" s="14"/>
      <c r="E625" s="14"/>
      <c r="F625" s="14"/>
    </row>
    <row r="626" spans="1:6" s="17" customFormat="1" x14ac:dyDescent="0.2">
      <c r="A626" s="16"/>
      <c r="C626" s="111"/>
      <c r="D626" s="14"/>
      <c r="E626" s="14"/>
      <c r="F626" s="14"/>
    </row>
    <row r="627" spans="1:6" s="17" customFormat="1" x14ac:dyDescent="0.2">
      <c r="A627" s="16"/>
      <c r="C627" s="111"/>
      <c r="D627" s="14"/>
      <c r="E627" s="14"/>
      <c r="F627" s="14"/>
    </row>
    <row r="628" spans="1:6" s="17" customFormat="1" x14ac:dyDescent="0.2">
      <c r="A628" s="16"/>
      <c r="C628" s="111"/>
      <c r="D628" s="14"/>
      <c r="E628" s="14"/>
      <c r="F628" s="14"/>
    </row>
    <row r="629" spans="1:6" s="17" customFormat="1" x14ac:dyDescent="0.2">
      <c r="A629" s="16"/>
      <c r="C629" s="111"/>
      <c r="D629" s="14"/>
      <c r="E629" s="14"/>
      <c r="F629" s="14"/>
    </row>
    <row r="630" spans="1:6" s="17" customFormat="1" x14ac:dyDescent="0.2">
      <c r="A630" s="16"/>
      <c r="C630" s="111"/>
      <c r="D630" s="14"/>
      <c r="E630" s="14"/>
      <c r="F630" s="14"/>
    </row>
    <row r="631" spans="1:6" s="17" customFormat="1" x14ac:dyDescent="0.2">
      <c r="A631" s="16"/>
      <c r="C631" s="111"/>
      <c r="D631" s="14"/>
      <c r="E631" s="14"/>
      <c r="F631" s="14"/>
    </row>
    <row r="632" spans="1:6" s="17" customFormat="1" x14ac:dyDescent="0.2">
      <c r="A632" s="16"/>
      <c r="C632" s="111"/>
      <c r="D632" s="14"/>
      <c r="E632" s="14"/>
      <c r="F632" s="14"/>
    </row>
    <row r="633" spans="1:6" s="17" customFormat="1" x14ac:dyDescent="0.2">
      <c r="A633" s="16"/>
      <c r="C633" s="111"/>
      <c r="D633" s="14"/>
      <c r="E633" s="14"/>
      <c r="F633" s="14"/>
    </row>
    <row r="634" spans="1:6" s="17" customFormat="1" x14ac:dyDescent="0.2">
      <c r="A634" s="16"/>
      <c r="C634" s="111"/>
      <c r="D634" s="14"/>
      <c r="E634" s="14"/>
      <c r="F634" s="14"/>
    </row>
    <row r="635" spans="1:6" s="17" customFormat="1" x14ac:dyDescent="0.2">
      <c r="A635" s="16"/>
      <c r="C635" s="111"/>
      <c r="D635" s="14"/>
      <c r="E635" s="14"/>
      <c r="F635" s="14"/>
    </row>
    <row r="636" spans="1:6" s="17" customFormat="1" x14ac:dyDescent="0.2">
      <c r="A636" s="16"/>
      <c r="C636" s="111"/>
      <c r="D636" s="14"/>
      <c r="E636" s="14"/>
      <c r="F636" s="14"/>
    </row>
    <row r="637" spans="1:6" s="17" customFormat="1" x14ac:dyDescent="0.2">
      <c r="A637" s="16"/>
      <c r="C637" s="111"/>
      <c r="D637" s="14"/>
      <c r="E637" s="14"/>
      <c r="F637" s="14"/>
    </row>
    <row r="638" spans="1:6" s="17" customFormat="1" x14ac:dyDescent="0.2">
      <c r="A638" s="16"/>
      <c r="C638" s="111"/>
      <c r="D638" s="14"/>
      <c r="E638" s="14"/>
      <c r="F638" s="14"/>
    </row>
    <row r="639" spans="1:6" s="17" customFormat="1" x14ac:dyDescent="0.2">
      <c r="A639" s="16"/>
      <c r="C639" s="111"/>
      <c r="D639" s="14"/>
      <c r="E639" s="14"/>
      <c r="F639" s="14"/>
    </row>
    <row r="640" spans="1:6" s="17" customFormat="1" x14ac:dyDescent="0.2">
      <c r="A640" s="16"/>
      <c r="C640" s="111"/>
      <c r="D640" s="14"/>
      <c r="E640" s="14"/>
      <c r="F640" s="14"/>
    </row>
    <row r="641" spans="1:6" s="17" customFormat="1" x14ac:dyDescent="0.2">
      <c r="A641" s="16"/>
      <c r="C641" s="111"/>
      <c r="D641" s="14"/>
      <c r="E641" s="14"/>
      <c r="F641" s="14"/>
    </row>
    <row r="642" spans="1:6" s="17" customFormat="1" x14ac:dyDescent="0.2">
      <c r="A642" s="16"/>
      <c r="C642" s="111"/>
      <c r="D642" s="14"/>
      <c r="E642" s="14"/>
      <c r="F642" s="14"/>
    </row>
    <row r="643" spans="1:6" s="17" customFormat="1" x14ac:dyDescent="0.2">
      <c r="A643" s="16"/>
      <c r="C643" s="111"/>
      <c r="D643" s="14"/>
      <c r="E643" s="14"/>
      <c r="F643" s="14"/>
    </row>
    <row r="644" spans="1:6" s="17" customFormat="1" x14ac:dyDescent="0.2">
      <c r="A644" s="16"/>
      <c r="C644" s="111"/>
      <c r="D644" s="14"/>
      <c r="E644" s="14"/>
      <c r="F644" s="14"/>
    </row>
    <row r="645" spans="1:6" s="17" customFormat="1" x14ac:dyDescent="0.2">
      <c r="A645" s="16"/>
      <c r="C645" s="111"/>
      <c r="D645" s="14"/>
      <c r="E645" s="14"/>
      <c r="F645" s="14"/>
    </row>
    <row r="646" spans="1:6" s="17" customFormat="1" x14ac:dyDescent="0.2">
      <c r="A646" s="16"/>
      <c r="C646" s="111"/>
      <c r="D646" s="14"/>
      <c r="E646" s="14"/>
      <c r="F646" s="14"/>
    </row>
    <row r="647" spans="1:6" s="17" customFormat="1" x14ac:dyDescent="0.2">
      <c r="A647" s="16"/>
      <c r="C647" s="111"/>
      <c r="D647" s="14"/>
      <c r="E647" s="14"/>
      <c r="F647" s="14"/>
    </row>
    <row r="648" spans="1:6" s="17" customFormat="1" x14ac:dyDescent="0.2">
      <c r="A648" s="16"/>
      <c r="C648" s="111"/>
      <c r="D648" s="14"/>
      <c r="E648" s="14"/>
      <c r="F648" s="14"/>
    </row>
    <row r="649" spans="1:6" s="17" customFormat="1" x14ac:dyDescent="0.2">
      <c r="A649" s="16"/>
      <c r="C649" s="111"/>
      <c r="D649" s="14"/>
      <c r="E649" s="14"/>
      <c r="F649" s="14"/>
    </row>
    <row r="650" spans="1:6" s="17" customFormat="1" x14ac:dyDescent="0.2">
      <c r="A650" s="16"/>
      <c r="C650" s="111"/>
      <c r="D650" s="14"/>
      <c r="E650" s="14"/>
      <c r="F650" s="14"/>
    </row>
    <row r="651" spans="1:6" s="17" customFormat="1" x14ac:dyDescent="0.2">
      <c r="A651" s="16"/>
      <c r="C651" s="111"/>
      <c r="D651" s="14"/>
      <c r="E651" s="14"/>
      <c r="F651" s="14"/>
    </row>
    <row r="652" spans="1:6" s="17" customFormat="1" x14ac:dyDescent="0.2">
      <c r="A652" s="16"/>
      <c r="C652" s="111"/>
      <c r="D652" s="14"/>
      <c r="E652" s="14"/>
      <c r="F652" s="14"/>
    </row>
    <row r="653" spans="1:6" s="17" customFormat="1" x14ac:dyDescent="0.2">
      <c r="A653" s="16"/>
      <c r="C653" s="111"/>
      <c r="D653" s="14"/>
      <c r="E653" s="14"/>
      <c r="F653" s="14"/>
    </row>
    <row r="654" spans="1:6" s="17" customFormat="1" x14ac:dyDescent="0.2">
      <c r="A654" s="16"/>
      <c r="C654" s="111"/>
      <c r="D654" s="14"/>
      <c r="E654" s="14"/>
      <c r="F654" s="14"/>
    </row>
    <row r="655" spans="1:6" s="17" customFormat="1" x14ac:dyDescent="0.2">
      <c r="A655" s="16"/>
      <c r="C655" s="111"/>
      <c r="D655" s="14"/>
      <c r="E655" s="14"/>
      <c r="F655" s="14"/>
    </row>
    <row r="656" spans="1:6" s="17" customFormat="1" x14ac:dyDescent="0.2">
      <c r="A656" s="16"/>
      <c r="C656" s="111"/>
      <c r="D656" s="14"/>
      <c r="E656" s="14"/>
      <c r="F656" s="14"/>
    </row>
    <row r="657" spans="1:6" s="17" customFormat="1" x14ac:dyDescent="0.2">
      <c r="A657" s="16"/>
      <c r="C657" s="111"/>
      <c r="D657" s="14"/>
      <c r="E657" s="14"/>
      <c r="F657" s="14"/>
    </row>
    <row r="658" spans="1:6" s="17" customFormat="1" x14ac:dyDescent="0.2">
      <c r="A658" s="16"/>
      <c r="C658" s="111"/>
      <c r="D658" s="14"/>
      <c r="E658" s="14"/>
      <c r="F658" s="14"/>
    </row>
    <row r="659" spans="1:6" s="17" customFormat="1" x14ac:dyDescent="0.2">
      <c r="A659" s="16"/>
      <c r="C659" s="111"/>
      <c r="D659" s="14"/>
      <c r="E659" s="14"/>
      <c r="F659" s="14"/>
    </row>
    <row r="660" spans="1:6" s="17" customFormat="1" x14ac:dyDescent="0.2">
      <c r="A660" s="16"/>
      <c r="C660" s="111"/>
      <c r="D660" s="14"/>
      <c r="E660" s="14"/>
      <c r="F660" s="14"/>
    </row>
    <row r="661" spans="1:6" s="17" customFormat="1" x14ac:dyDescent="0.2">
      <c r="A661" s="16"/>
      <c r="C661" s="111"/>
      <c r="D661" s="14"/>
      <c r="E661" s="14"/>
      <c r="F661" s="14"/>
    </row>
    <row r="662" spans="1:6" s="17" customFormat="1" x14ac:dyDescent="0.2">
      <c r="A662" s="16"/>
      <c r="C662" s="111"/>
      <c r="D662" s="14"/>
      <c r="E662" s="14"/>
      <c r="F662" s="14"/>
    </row>
    <row r="663" spans="1:6" s="17" customFormat="1" x14ac:dyDescent="0.2">
      <c r="A663" s="16"/>
      <c r="C663" s="111"/>
      <c r="D663" s="14"/>
      <c r="E663" s="14"/>
      <c r="F663" s="14"/>
    </row>
    <row r="664" spans="1:6" s="17" customFormat="1" x14ac:dyDescent="0.2">
      <c r="A664" s="16"/>
      <c r="C664" s="111"/>
      <c r="D664" s="14"/>
      <c r="E664" s="14"/>
      <c r="F664" s="14"/>
    </row>
    <row r="665" spans="1:6" s="17" customFormat="1" x14ac:dyDescent="0.2">
      <c r="A665" s="16"/>
      <c r="C665" s="111"/>
      <c r="D665" s="14"/>
      <c r="E665" s="14"/>
      <c r="F665" s="14"/>
    </row>
    <row r="666" spans="1:6" s="17" customFormat="1" x14ac:dyDescent="0.2">
      <c r="A666" s="16"/>
      <c r="C666" s="111"/>
      <c r="D666" s="14"/>
      <c r="E666" s="14"/>
      <c r="F666" s="14"/>
    </row>
    <row r="667" spans="1:6" s="17" customFormat="1" x14ac:dyDescent="0.2">
      <c r="A667" s="16"/>
      <c r="C667" s="111"/>
      <c r="D667" s="14"/>
      <c r="E667" s="14"/>
      <c r="F667" s="14"/>
    </row>
    <row r="668" spans="1:6" s="17" customFormat="1" x14ac:dyDescent="0.2">
      <c r="A668" s="16"/>
      <c r="C668" s="111"/>
      <c r="D668" s="14"/>
      <c r="E668" s="14"/>
      <c r="F668" s="14"/>
    </row>
    <row r="669" spans="1:6" s="17" customFormat="1" x14ac:dyDescent="0.2">
      <c r="A669" s="16"/>
      <c r="C669" s="111"/>
      <c r="D669" s="14"/>
      <c r="E669" s="14"/>
      <c r="F669" s="14"/>
    </row>
    <row r="670" spans="1:6" s="17" customFormat="1" x14ac:dyDescent="0.2">
      <c r="A670" s="16"/>
      <c r="C670" s="111"/>
      <c r="D670" s="14"/>
      <c r="E670" s="14"/>
      <c r="F670" s="14"/>
    </row>
    <row r="671" spans="1:6" s="17" customFormat="1" x14ac:dyDescent="0.2">
      <c r="A671" s="16"/>
      <c r="C671" s="111"/>
      <c r="D671" s="14"/>
      <c r="E671" s="14"/>
      <c r="F671" s="14"/>
    </row>
    <row r="672" spans="1:6" s="17" customFormat="1" x14ac:dyDescent="0.2">
      <c r="A672" s="16"/>
      <c r="C672" s="111"/>
      <c r="D672" s="14"/>
      <c r="E672" s="14"/>
      <c r="F672" s="14"/>
    </row>
    <row r="673" spans="1:6" s="17" customFormat="1" x14ac:dyDescent="0.2">
      <c r="A673" s="16"/>
      <c r="C673" s="111"/>
      <c r="D673" s="14"/>
      <c r="E673" s="14"/>
      <c r="F673" s="14"/>
    </row>
    <row r="674" spans="1:6" s="17" customFormat="1" x14ac:dyDescent="0.2">
      <c r="A674" s="16"/>
      <c r="C674" s="111"/>
      <c r="D674" s="14"/>
      <c r="E674" s="14"/>
      <c r="F674" s="14"/>
    </row>
    <row r="675" spans="1:6" s="17" customFormat="1" x14ac:dyDescent="0.2">
      <c r="A675" s="16"/>
      <c r="C675" s="111"/>
      <c r="D675" s="14"/>
      <c r="E675" s="14"/>
      <c r="F675" s="14"/>
    </row>
    <row r="676" spans="1:6" s="17" customFormat="1" x14ac:dyDescent="0.2">
      <c r="A676" s="16"/>
      <c r="C676" s="111"/>
      <c r="D676" s="14"/>
      <c r="E676" s="14"/>
      <c r="F676" s="14"/>
    </row>
    <row r="677" spans="1:6" s="17" customFormat="1" x14ac:dyDescent="0.2">
      <c r="A677" s="16"/>
      <c r="C677" s="111"/>
      <c r="D677" s="14"/>
      <c r="E677" s="14"/>
      <c r="F677" s="14"/>
    </row>
    <row r="678" spans="1:6" s="17" customFormat="1" x14ac:dyDescent="0.2">
      <c r="A678" s="16"/>
      <c r="C678" s="111"/>
      <c r="D678" s="14"/>
      <c r="E678" s="14"/>
      <c r="F678" s="14"/>
    </row>
    <row r="679" spans="1:6" s="17" customFormat="1" x14ac:dyDescent="0.2">
      <c r="A679" s="16"/>
      <c r="C679" s="111"/>
      <c r="D679" s="14"/>
      <c r="E679" s="14"/>
      <c r="F679" s="14"/>
    </row>
    <row r="680" spans="1:6" s="17" customFormat="1" x14ac:dyDescent="0.2">
      <c r="A680" s="16"/>
      <c r="C680" s="111"/>
      <c r="D680" s="14"/>
      <c r="E680" s="14"/>
      <c r="F680" s="14"/>
    </row>
    <row r="681" spans="1:6" s="17" customFormat="1" x14ac:dyDescent="0.2">
      <c r="A681" s="16"/>
      <c r="C681" s="111"/>
      <c r="D681" s="14"/>
      <c r="E681" s="14"/>
      <c r="F681" s="14"/>
    </row>
    <row r="682" spans="1:6" s="17" customFormat="1" x14ac:dyDescent="0.2">
      <c r="A682" s="16"/>
      <c r="C682" s="111"/>
      <c r="D682" s="14"/>
      <c r="E682" s="14"/>
      <c r="F682" s="14"/>
    </row>
    <row r="683" spans="1:6" s="17" customFormat="1" x14ac:dyDescent="0.2">
      <c r="A683" s="16"/>
      <c r="C683" s="111"/>
      <c r="D683" s="14"/>
      <c r="E683" s="14"/>
      <c r="F683" s="14"/>
    </row>
    <row r="684" spans="1:6" s="17" customFormat="1" x14ac:dyDescent="0.2">
      <c r="A684" s="16"/>
      <c r="C684" s="111"/>
      <c r="D684" s="14"/>
      <c r="E684" s="14"/>
      <c r="F684" s="14"/>
    </row>
    <row r="685" spans="1:6" s="17" customFormat="1" x14ac:dyDescent="0.2">
      <c r="A685" s="16"/>
      <c r="C685" s="111"/>
      <c r="D685" s="14"/>
      <c r="E685" s="14"/>
      <c r="F685" s="14"/>
    </row>
    <row r="686" spans="1:6" s="17" customFormat="1" x14ac:dyDescent="0.2">
      <c r="A686" s="16"/>
      <c r="C686" s="111"/>
      <c r="D686" s="14"/>
      <c r="E686" s="14"/>
      <c r="F686" s="14"/>
    </row>
    <row r="687" spans="1:6" s="17" customFormat="1" x14ac:dyDescent="0.2">
      <c r="A687" s="16"/>
      <c r="C687" s="111"/>
      <c r="D687" s="14"/>
      <c r="E687" s="14"/>
      <c r="F687" s="14"/>
    </row>
    <row r="688" spans="1:6" s="17" customFormat="1" x14ac:dyDescent="0.2">
      <c r="A688" s="16"/>
      <c r="C688" s="111"/>
      <c r="D688" s="14"/>
      <c r="E688" s="14"/>
      <c r="F688" s="14"/>
    </row>
    <row r="689" spans="1:6" s="17" customFormat="1" x14ac:dyDescent="0.2">
      <c r="A689" s="16"/>
      <c r="C689" s="111"/>
      <c r="D689" s="14"/>
      <c r="E689" s="14"/>
      <c r="F689" s="14"/>
    </row>
    <row r="690" spans="1:6" s="17" customFormat="1" x14ac:dyDescent="0.2">
      <c r="A690" s="16"/>
      <c r="C690" s="111"/>
      <c r="D690" s="14"/>
      <c r="E690" s="14"/>
      <c r="F690" s="14"/>
    </row>
    <row r="691" spans="1:6" s="17" customFormat="1" x14ac:dyDescent="0.2">
      <c r="A691" s="16"/>
      <c r="C691" s="111"/>
      <c r="D691" s="14"/>
      <c r="E691" s="14"/>
      <c r="F691" s="14"/>
    </row>
    <row r="692" spans="1:6" s="17" customFormat="1" x14ac:dyDescent="0.2">
      <c r="A692" s="16"/>
      <c r="C692" s="111"/>
      <c r="D692" s="14"/>
      <c r="E692" s="14"/>
      <c r="F692" s="14"/>
    </row>
    <row r="693" spans="1:6" s="17" customFormat="1" x14ac:dyDescent="0.2">
      <c r="A693" s="16"/>
      <c r="C693" s="111"/>
      <c r="D693" s="14"/>
      <c r="E693" s="14"/>
      <c r="F693" s="14"/>
    </row>
    <row r="694" spans="1:6" s="17" customFormat="1" x14ac:dyDescent="0.2">
      <c r="A694" s="16"/>
      <c r="C694" s="111"/>
      <c r="D694" s="14"/>
      <c r="E694" s="14"/>
      <c r="F694" s="14"/>
    </row>
    <row r="695" spans="1:6" s="17" customFormat="1" x14ac:dyDescent="0.2">
      <c r="A695" s="16"/>
      <c r="C695" s="111"/>
      <c r="D695" s="14"/>
      <c r="E695" s="14"/>
      <c r="F695" s="14"/>
    </row>
    <row r="696" spans="1:6" x14ac:dyDescent="0.2">
      <c r="E696" s="131"/>
      <c r="F696" s="14"/>
    </row>
    <row r="697" spans="1:6" x14ac:dyDescent="0.2">
      <c r="E697" s="131"/>
      <c r="F697" s="14"/>
    </row>
    <row r="698" spans="1:6" x14ac:dyDescent="0.2">
      <c r="E698" s="131"/>
      <c r="F698" s="14"/>
    </row>
    <row r="699" spans="1:6" x14ac:dyDescent="0.2">
      <c r="E699" s="131"/>
      <c r="F699" s="14"/>
    </row>
    <row r="700" spans="1:6" x14ac:dyDescent="0.2">
      <c r="E700" s="131"/>
      <c r="F700" s="14"/>
    </row>
    <row r="701" spans="1:6" x14ac:dyDescent="0.2">
      <c r="E701" s="131"/>
      <c r="F701" s="14"/>
    </row>
    <row r="702" spans="1:6" x14ac:dyDescent="0.2">
      <c r="E702" s="131"/>
      <c r="F702" s="14"/>
    </row>
    <row r="703" spans="1:6" x14ac:dyDescent="0.2">
      <c r="E703" s="131"/>
      <c r="F703" s="14"/>
    </row>
    <row r="704" spans="1:6" x14ac:dyDescent="0.2">
      <c r="E704" s="131"/>
      <c r="F704" s="14"/>
    </row>
    <row r="705" spans="5:6" x14ac:dyDescent="0.2">
      <c r="E705" s="131"/>
      <c r="F705" s="14"/>
    </row>
    <row r="706" spans="5:6" x14ac:dyDescent="0.2">
      <c r="E706" s="131"/>
      <c r="F706" s="14"/>
    </row>
    <row r="707" spans="5:6" x14ac:dyDescent="0.2">
      <c r="E707" s="131"/>
      <c r="F707" s="14"/>
    </row>
    <row r="708" spans="5:6" x14ac:dyDescent="0.2">
      <c r="E708" s="131"/>
      <c r="F708" s="14"/>
    </row>
    <row r="709" spans="5:6" x14ac:dyDescent="0.2">
      <c r="E709" s="131"/>
      <c r="F709" s="14"/>
    </row>
    <row r="710" spans="5:6" x14ac:dyDescent="0.2">
      <c r="E710" s="131"/>
      <c r="F710" s="14"/>
    </row>
    <row r="711" spans="5:6" x14ac:dyDescent="0.2">
      <c r="E711" s="131"/>
      <c r="F711" s="14"/>
    </row>
    <row r="712" spans="5:6" x14ac:dyDescent="0.2">
      <c r="E712" s="131"/>
      <c r="F712" s="14"/>
    </row>
    <row r="713" spans="5:6" x14ac:dyDescent="0.2">
      <c r="E713" s="131"/>
      <c r="F713" s="14"/>
    </row>
    <row r="714" spans="5:6" x14ac:dyDescent="0.2">
      <c r="E714" s="131"/>
      <c r="F714" s="14"/>
    </row>
    <row r="715" spans="5:6" x14ac:dyDescent="0.2">
      <c r="E715" s="131"/>
      <c r="F715" s="14"/>
    </row>
    <row r="716" spans="5:6" x14ac:dyDescent="0.2">
      <c r="E716" s="131"/>
      <c r="F716" s="14"/>
    </row>
    <row r="717" spans="5:6" x14ac:dyDescent="0.2">
      <c r="E717" s="131"/>
      <c r="F717" s="14"/>
    </row>
    <row r="718" spans="5:6" x14ac:dyDescent="0.2">
      <c r="E718" s="131"/>
      <c r="F718" s="14"/>
    </row>
    <row r="719" spans="5:6" x14ac:dyDescent="0.2">
      <c r="E719" s="131"/>
      <c r="F719" s="14"/>
    </row>
    <row r="720" spans="5:6" x14ac:dyDescent="0.2">
      <c r="E720" s="131"/>
      <c r="F720" s="14"/>
    </row>
    <row r="721" spans="5:6" x14ac:dyDescent="0.2">
      <c r="E721" s="131"/>
      <c r="F721" s="14"/>
    </row>
    <row r="722" spans="5:6" x14ac:dyDescent="0.2">
      <c r="E722" s="131"/>
      <c r="F722" s="14"/>
    </row>
    <row r="723" spans="5:6" x14ac:dyDescent="0.2">
      <c r="E723" s="131"/>
      <c r="F723" s="14"/>
    </row>
    <row r="724" spans="5:6" x14ac:dyDescent="0.2">
      <c r="E724" s="131"/>
      <c r="F724" s="14"/>
    </row>
    <row r="725" spans="5:6" x14ac:dyDescent="0.2">
      <c r="E725" s="131"/>
      <c r="F725" s="14"/>
    </row>
    <row r="726" spans="5:6" x14ac:dyDescent="0.2">
      <c r="E726" s="131"/>
      <c r="F726" s="14"/>
    </row>
    <row r="727" spans="5:6" x14ac:dyDescent="0.2">
      <c r="E727" s="131"/>
      <c r="F727" s="14"/>
    </row>
    <row r="728" spans="5:6" x14ac:dyDescent="0.2">
      <c r="E728" s="131"/>
      <c r="F728" s="14"/>
    </row>
    <row r="729" spans="5:6" x14ac:dyDescent="0.2">
      <c r="E729" s="131"/>
      <c r="F729" s="14"/>
    </row>
    <row r="730" spans="5:6" x14ac:dyDescent="0.2">
      <c r="E730" s="131"/>
      <c r="F730" s="14"/>
    </row>
    <row r="731" spans="5:6" x14ac:dyDescent="0.2">
      <c r="E731" s="131"/>
      <c r="F731" s="14"/>
    </row>
    <row r="732" spans="5:6" x14ac:dyDescent="0.2">
      <c r="E732" s="131"/>
      <c r="F732" s="14"/>
    </row>
    <row r="733" spans="5:6" x14ac:dyDescent="0.2">
      <c r="E733" s="131"/>
      <c r="F733" s="14"/>
    </row>
    <row r="734" spans="5:6" x14ac:dyDescent="0.2">
      <c r="E734" s="131"/>
      <c r="F734" s="14"/>
    </row>
    <row r="735" spans="5:6" x14ac:dyDescent="0.2">
      <c r="E735" s="131"/>
      <c r="F735" s="14"/>
    </row>
    <row r="736" spans="5:6" x14ac:dyDescent="0.2">
      <c r="E736" s="131"/>
      <c r="F736" s="14"/>
    </row>
    <row r="737" spans="5:6" x14ac:dyDescent="0.2">
      <c r="E737" s="131"/>
      <c r="F737" s="14"/>
    </row>
    <row r="738" spans="5:6" x14ac:dyDescent="0.2">
      <c r="E738" s="131"/>
      <c r="F738" s="14"/>
    </row>
    <row r="739" spans="5:6" x14ac:dyDescent="0.2">
      <c r="E739" s="131"/>
      <c r="F739" s="14"/>
    </row>
    <row r="740" spans="5:6" x14ac:dyDescent="0.2">
      <c r="E740" s="131"/>
      <c r="F740" s="14"/>
    </row>
    <row r="741" spans="5:6" x14ac:dyDescent="0.2">
      <c r="E741" s="131"/>
      <c r="F741" s="14"/>
    </row>
    <row r="742" spans="5:6" x14ac:dyDescent="0.2">
      <c r="E742" s="131"/>
      <c r="F742" s="14"/>
    </row>
    <row r="743" spans="5:6" x14ac:dyDescent="0.2">
      <c r="E743" s="131"/>
      <c r="F743" s="14"/>
    </row>
    <row r="744" spans="5:6" x14ac:dyDescent="0.2">
      <c r="E744" s="131"/>
      <c r="F744" s="14"/>
    </row>
    <row r="745" spans="5:6" x14ac:dyDescent="0.2">
      <c r="E745" s="131"/>
      <c r="F745" s="14"/>
    </row>
    <row r="746" spans="5:6" x14ac:dyDescent="0.2">
      <c r="E746" s="131"/>
      <c r="F746" s="14"/>
    </row>
    <row r="747" spans="5:6" x14ac:dyDescent="0.2">
      <c r="E747" s="131"/>
      <c r="F747" s="14"/>
    </row>
    <row r="748" spans="5:6" x14ac:dyDescent="0.2">
      <c r="E748" s="131"/>
      <c r="F748" s="14"/>
    </row>
    <row r="749" spans="5:6" x14ac:dyDescent="0.2">
      <c r="E749" s="131"/>
      <c r="F749" s="14"/>
    </row>
    <row r="750" spans="5:6" x14ac:dyDescent="0.2">
      <c r="E750" s="131"/>
      <c r="F750" s="14"/>
    </row>
    <row r="751" spans="5:6" x14ac:dyDescent="0.2">
      <c r="E751" s="131"/>
      <c r="F751" s="14"/>
    </row>
    <row r="752" spans="5:6" x14ac:dyDescent="0.2">
      <c r="E752" s="131"/>
      <c r="F752" s="14"/>
    </row>
    <row r="753" spans="5:6" x14ac:dyDescent="0.2">
      <c r="E753" s="131"/>
      <c r="F753" s="14"/>
    </row>
    <row r="754" spans="5:6" x14ac:dyDescent="0.2">
      <c r="E754" s="131"/>
      <c r="F754" s="14"/>
    </row>
    <row r="755" spans="5:6" x14ac:dyDescent="0.2">
      <c r="E755" s="131"/>
      <c r="F755" s="14"/>
    </row>
    <row r="756" spans="5:6" x14ac:dyDescent="0.2">
      <c r="E756" s="131"/>
      <c r="F756" s="14"/>
    </row>
    <row r="757" spans="5:6" x14ac:dyDescent="0.2">
      <c r="E757" s="131"/>
      <c r="F757" s="14"/>
    </row>
    <row r="758" spans="5:6" x14ac:dyDescent="0.2">
      <c r="E758" s="131"/>
      <c r="F758" s="14"/>
    </row>
    <row r="759" spans="5:6" x14ac:dyDescent="0.2">
      <c r="E759" s="131"/>
      <c r="F759" s="14"/>
    </row>
    <row r="760" spans="5:6" x14ac:dyDescent="0.2">
      <c r="E760" s="131"/>
      <c r="F760" s="14"/>
    </row>
    <row r="761" spans="5:6" x14ac:dyDescent="0.2">
      <c r="E761" s="131"/>
      <c r="F761" s="14"/>
    </row>
    <row r="762" spans="5:6" x14ac:dyDescent="0.2">
      <c r="E762" s="131"/>
      <c r="F762" s="14"/>
    </row>
    <row r="763" spans="5:6" x14ac:dyDescent="0.2">
      <c r="E763" s="131"/>
      <c r="F763" s="14"/>
    </row>
    <row r="764" spans="5:6" x14ac:dyDescent="0.2">
      <c r="E764" s="131"/>
      <c r="F764" s="14"/>
    </row>
    <row r="765" spans="5:6" x14ac:dyDescent="0.2">
      <c r="E765" s="131"/>
      <c r="F765" s="14"/>
    </row>
    <row r="766" spans="5:6" x14ac:dyDescent="0.2">
      <c r="E766" s="131"/>
      <c r="F766" s="14"/>
    </row>
    <row r="767" spans="5:6" x14ac:dyDescent="0.2">
      <c r="E767" s="131"/>
      <c r="F767" s="14"/>
    </row>
    <row r="768" spans="5:6" x14ac:dyDescent="0.2">
      <c r="E768" s="131"/>
      <c r="F768" s="14"/>
    </row>
    <row r="769" spans="5:6" x14ac:dyDescent="0.2">
      <c r="E769" s="131"/>
      <c r="F769" s="14"/>
    </row>
    <row r="770" spans="5:6" x14ac:dyDescent="0.2">
      <c r="E770" s="131"/>
      <c r="F770" s="14"/>
    </row>
    <row r="771" spans="5:6" x14ac:dyDescent="0.2">
      <c r="E771" s="131"/>
      <c r="F771" s="14"/>
    </row>
    <row r="772" spans="5:6" x14ac:dyDescent="0.2">
      <c r="E772" s="131"/>
      <c r="F772" s="14"/>
    </row>
    <row r="773" spans="5:6" x14ac:dyDescent="0.2">
      <c r="E773" s="131"/>
      <c r="F773" s="14"/>
    </row>
    <row r="774" spans="5:6" x14ac:dyDescent="0.2">
      <c r="E774" s="131"/>
      <c r="F774" s="14"/>
    </row>
    <row r="775" spans="5:6" x14ac:dyDescent="0.2">
      <c r="E775" s="131"/>
      <c r="F775" s="14"/>
    </row>
    <row r="776" spans="5:6" x14ac:dyDescent="0.2">
      <c r="E776" s="131"/>
      <c r="F776" s="14"/>
    </row>
    <row r="777" spans="5:6" x14ac:dyDescent="0.2">
      <c r="E777" s="131"/>
      <c r="F777" s="14"/>
    </row>
    <row r="778" spans="5:6" x14ac:dyDescent="0.2">
      <c r="E778" s="131"/>
      <c r="F778" s="14"/>
    </row>
    <row r="779" spans="5:6" x14ac:dyDescent="0.2">
      <c r="E779" s="131"/>
      <c r="F779" s="14"/>
    </row>
    <row r="780" spans="5:6" x14ac:dyDescent="0.2">
      <c r="E780" s="131"/>
      <c r="F780" s="14"/>
    </row>
    <row r="781" spans="5:6" x14ac:dyDescent="0.2">
      <c r="E781" s="131"/>
      <c r="F781" s="14"/>
    </row>
    <row r="782" spans="5:6" x14ac:dyDescent="0.2">
      <c r="E782" s="131"/>
      <c r="F782" s="14"/>
    </row>
    <row r="783" spans="5:6" x14ac:dyDescent="0.2">
      <c r="E783" s="131"/>
      <c r="F783" s="14"/>
    </row>
    <row r="784" spans="5:6" x14ac:dyDescent="0.2">
      <c r="E784" s="131"/>
      <c r="F784" s="14"/>
    </row>
    <row r="785" spans="5:6" x14ac:dyDescent="0.2">
      <c r="E785" s="131"/>
      <c r="F785" s="14"/>
    </row>
    <row r="786" spans="5:6" x14ac:dyDescent="0.2">
      <c r="E786" s="131"/>
      <c r="F786" s="14"/>
    </row>
    <row r="787" spans="5:6" x14ac:dyDescent="0.2">
      <c r="E787" s="131"/>
      <c r="F787" s="14"/>
    </row>
    <row r="788" spans="5:6" x14ac:dyDescent="0.2">
      <c r="E788" s="131"/>
      <c r="F788" s="14"/>
    </row>
    <row r="789" spans="5:6" x14ac:dyDescent="0.2">
      <c r="E789" s="131"/>
      <c r="F789" s="14"/>
    </row>
    <row r="790" spans="5:6" x14ac:dyDescent="0.2">
      <c r="E790" s="131"/>
      <c r="F790" s="14"/>
    </row>
    <row r="791" spans="5:6" x14ac:dyDescent="0.2">
      <c r="E791" s="131"/>
      <c r="F791" s="14"/>
    </row>
    <row r="792" spans="5:6" x14ac:dyDescent="0.2">
      <c r="E792" s="131"/>
      <c r="F792" s="14"/>
    </row>
    <row r="793" spans="5:6" x14ac:dyDescent="0.2">
      <c r="E793" s="131"/>
      <c r="F793" s="14"/>
    </row>
    <row r="794" spans="5:6" x14ac:dyDescent="0.2">
      <c r="E794" s="131"/>
      <c r="F794" s="14"/>
    </row>
    <row r="795" spans="5:6" x14ac:dyDescent="0.2">
      <c r="E795" s="131"/>
      <c r="F795" s="14"/>
    </row>
    <row r="796" spans="5:6" x14ac:dyDescent="0.2">
      <c r="E796" s="131"/>
      <c r="F796" s="14"/>
    </row>
    <row r="797" spans="5:6" x14ac:dyDescent="0.2">
      <c r="E797" s="131"/>
      <c r="F797" s="14"/>
    </row>
    <row r="798" spans="5:6" x14ac:dyDescent="0.2">
      <c r="E798" s="131"/>
      <c r="F798" s="14"/>
    </row>
    <row r="799" spans="5:6" x14ac:dyDescent="0.2">
      <c r="E799" s="131"/>
      <c r="F799" s="14"/>
    </row>
    <row r="800" spans="5:6" x14ac:dyDescent="0.2">
      <c r="E800" s="131"/>
      <c r="F800" s="14"/>
    </row>
    <row r="801" spans="5:6" x14ac:dyDescent="0.2">
      <c r="E801" s="131"/>
      <c r="F801" s="14"/>
    </row>
    <row r="802" spans="5:6" x14ac:dyDescent="0.2">
      <c r="E802" s="131"/>
      <c r="F802" s="14"/>
    </row>
    <row r="803" spans="5:6" x14ac:dyDescent="0.2">
      <c r="E803" s="131"/>
      <c r="F803" s="14"/>
    </row>
    <row r="804" spans="5:6" x14ac:dyDescent="0.2">
      <c r="E804" s="131"/>
      <c r="F804" s="14"/>
    </row>
    <row r="805" spans="5:6" x14ac:dyDescent="0.2">
      <c r="E805" s="131"/>
      <c r="F805" s="14"/>
    </row>
    <row r="806" spans="5:6" x14ac:dyDescent="0.2">
      <c r="E806" s="131"/>
      <c r="F806" s="14"/>
    </row>
    <row r="807" spans="5:6" x14ac:dyDescent="0.2">
      <c r="E807" s="131"/>
      <c r="F807" s="14"/>
    </row>
    <row r="808" spans="5:6" x14ac:dyDescent="0.2">
      <c r="E808" s="131"/>
      <c r="F808" s="14"/>
    </row>
    <row r="809" spans="5:6" x14ac:dyDescent="0.2">
      <c r="E809" s="131"/>
      <c r="F809" s="14"/>
    </row>
    <row r="810" spans="5:6" x14ac:dyDescent="0.2">
      <c r="E810" s="131"/>
      <c r="F810" s="14"/>
    </row>
    <row r="811" spans="5:6" x14ac:dyDescent="0.2">
      <c r="E811" s="131"/>
      <c r="F811" s="14"/>
    </row>
    <row r="812" spans="5:6" x14ac:dyDescent="0.2">
      <c r="E812" s="131"/>
      <c r="F812" s="14"/>
    </row>
    <row r="813" spans="5:6" x14ac:dyDescent="0.2">
      <c r="E813" s="131"/>
      <c r="F813" s="14"/>
    </row>
    <row r="814" spans="5:6" x14ac:dyDescent="0.2">
      <c r="E814" s="131"/>
      <c r="F814" s="14"/>
    </row>
    <row r="815" spans="5:6" x14ac:dyDescent="0.2">
      <c r="E815" s="131"/>
      <c r="F815" s="14"/>
    </row>
    <row r="816" spans="5:6" x14ac:dyDescent="0.2">
      <c r="E816" s="131"/>
      <c r="F816" s="14"/>
    </row>
    <row r="817" spans="5:6" x14ac:dyDescent="0.2">
      <c r="E817" s="131"/>
      <c r="F817" s="14"/>
    </row>
    <row r="818" spans="5:6" x14ac:dyDescent="0.2">
      <c r="E818" s="131"/>
      <c r="F818" s="14"/>
    </row>
    <row r="819" spans="5:6" x14ac:dyDescent="0.2">
      <c r="E819" s="131"/>
      <c r="F819" s="14"/>
    </row>
    <row r="820" spans="5:6" x14ac:dyDescent="0.2">
      <c r="E820" s="131"/>
      <c r="F820" s="14"/>
    </row>
    <row r="821" spans="5:6" x14ac:dyDescent="0.2">
      <c r="E821" s="131"/>
      <c r="F821" s="14"/>
    </row>
    <row r="822" spans="5:6" x14ac:dyDescent="0.2">
      <c r="E822" s="131"/>
      <c r="F822" s="14"/>
    </row>
    <row r="823" spans="5:6" x14ac:dyDescent="0.2">
      <c r="E823" s="131"/>
      <c r="F823" s="14"/>
    </row>
    <row r="824" spans="5:6" x14ac:dyDescent="0.2">
      <c r="E824" s="131"/>
      <c r="F824" s="14"/>
    </row>
    <row r="825" spans="5:6" x14ac:dyDescent="0.2">
      <c r="E825" s="131"/>
      <c r="F825" s="14"/>
    </row>
    <row r="826" spans="5:6" x14ac:dyDescent="0.2">
      <c r="E826" s="131"/>
      <c r="F826" s="14"/>
    </row>
    <row r="827" spans="5:6" x14ac:dyDescent="0.2">
      <c r="E827" s="131"/>
      <c r="F827" s="14"/>
    </row>
    <row r="828" spans="5:6" x14ac:dyDescent="0.2">
      <c r="E828" s="131"/>
      <c r="F828" s="14"/>
    </row>
    <row r="829" spans="5:6" x14ac:dyDescent="0.2">
      <c r="E829" s="131"/>
      <c r="F829" s="14"/>
    </row>
    <row r="830" spans="5:6" x14ac:dyDescent="0.2">
      <c r="E830" s="131"/>
      <c r="F830" s="14"/>
    </row>
    <row r="831" spans="5:6" x14ac:dyDescent="0.2">
      <c r="E831" s="131"/>
      <c r="F831" s="14"/>
    </row>
    <row r="832" spans="5:6" x14ac:dyDescent="0.2">
      <c r="E832" s="131"/>
      <c r="F832" s="14"/>
    </row>
    <row r="833" spans="5:6" x14ac:dyDescent="0.2">
      <c r="E833" s="131"/>
      <c r="F833" s="14"/>
    </row>
    <row r="834" spans="5:6" x14ac:dyDescent="0.2">
      <c r="E834" s="131"/>
      <c r="F834" s="14"/>
    </row>
    <row r="835" spans="5:6" x14ac:dyDescent="0.2">
      <c r="E835" s="131"/>
      <c r="F835" s="14"/>
    </row>
    <row r="836" spans="5:6" x14ac:dyDescent="0.2">
      <c r="E836" s="131"/>
      <c r="F836" s="14"/>
    </row>
    <row r="837" spans="5:6" x14ac:dyDescent="0.2">
      <c r="E837" s="131"/>
      <c r="F837" s="14"/>
    </row>
    <row r="838" spans="5:6" x14ac:dyDescent="0.2">
      <c r="E838" s="131"/>
      <c r="F838" s="14"/>
    </row>
    <row r="839" spans="5:6" x14ac:dyDescent="0.2">
      <c r="E839" s="131"/>
      <c r="F839" s="14"/>
    </row>
    <row r="840" spans="5:6" x14ac:dyDescent="0.2">
      <c r="E840" s="131"/>
      <c r="F840" s="14"/>
    </row>
    <row r="841" spans="5:6" x14ac:dyDescent="0.2">
      <c r="E841" s="131"/>
      <c r="F841" s="14"/>
    </row>
    <row r="842" spans="5:6" x14ac:dyDescent="0.2">
      <c r="E842" s="131"/>
      <c r="F842" s="14"/>
    </row>
    <row r="843" spans="5:6" x14ac:dyDescent="0.2">
      <c r="E843" s="131"/>
      <c r="F843" s="14"/>
    </row>
    <row r="844" spans="5:6" x14ac:dyDescent="0.2">
      <c r="E844" s="131"/>
      <c r="F844" s="14"/>
    </row>
    <row r="845" spans="5:6" x14ac:dyDescent="0.2">
      <c r="E845" s="131"/>
      <c r="F845" s="14"/>
    </row>
    <row r="846" spans="5:6" x14ac:dyDescent="0.2">
      <c r="E846" s="131"/>
      <c r="F846" s="14"/>
    </row>
    <row r="847" spans="5:6" x14ac:dyDescent="0.2">
      <c r="E847" s="131"/>
      <c r="F847" s="14"/>
    </row>
    <row r="848" spans="5:6" x14ac:dyDescent="0.2">
      <c r="E848" s="131"/>
      <c r="F848" s="14"/>
    </row>
    <row r="849" spans="5:6" x14ac:dyDescent="0.2">
      <c r="E849" s="131"/>
      <c r="F849" s="14"/>
    </row>
    <row r="850" spans="5:6" x14ac:dyDescent="0.2">
      <c r="E850" s="131"/>
      <c r="F850" s="14"/>
    </row>
    <row r="851" spans="5:6" x14ac:dyDescent="0.2">
      <c r="E851" s="131"/>
      <c r="F851" s="14"/>
    </row>
    <row r="852" spans="5:6" x14ac:dyDescent="0.2">
      <c r="E852" s="131"/>
      <c r="F852" s="14"/>
    </row>
    <row r="853" spans="5:6" x14ac:dyDescent="0.2">
      <c r="E853" s="131"/>
      <c r="F853" s="14"/>
    </row>
    <row r="854" spans="5:6" x14ac:dyDescent="0.2">
      <c r="E854" s="131"/>
      <c r="F854" s="14"/>
    </row>
    <row r="855" spans="5:6" x14ac:dyDescent="0.2">
      <c r="E855" s="131"/>
      <c r="F855" s="14"/>
    </row>
    <row r="856" spans="5:6" x14ac:dyDescent="0.2">
      <c r="E856" s="131"/>
      <c r="F856" s="14"/>
    </row>
    <row r="857" spans="5:6" x14ac:dyDescent="0.2">
      <c r="F857" s="14"/>
    </row>
    <row r="858" spans="5:6" x14ac:dyDescent="0.2">
      <c r="F858" s="14"/>
    </row>
    <row r="859" spans="5:6" x14ac:dyDescent="0.2">
      <c r="F859" s="14"/>
    </row>
    <row r="860" spans="5:6" x14ac:dyDescent="0.2">
      <c r="F860" s="14"/>
    </row>
    <row r="861" spans="5:6" x14ac:dyDescent="0.2">
      <c r="F861" s="14"/>
    </row>
    <row r="862" spans="5:6" x14ac:dyDescent="0.2">
      <c r="F862" s="14"/>
    </row>
    <row r="863" spans="5:6" x14ac:dyDescent="0.2">
      <c r="F863" s="14"/>
    </row>
    <row r="864" spans="5:6" x14ac:dyDescent="0.2">
      <c r="F864" s="14"/>
    </row>
    <row r="865" spans="6:6" x14ac:dyDescent="0.2">
      <c r="F865" s="14"/>
    </row>
    <row r="866" spans="6:6" x14ac:dyDescent="0.2">
      <c r="F866" s="14"/>
    </row>
    <row r="867" spans="6:6" x14ac:dyDescent="0.2">
      <c r="F867" s="14"/>
    </row>
    <row r="868" spans="6:6" x14ac:dyDescent="0.2">
      <c r="F868" s="14"/>
    </row>
    <row r="869" spans="6:6" x14ac:dyDescent="0.2">
      <c r="F869" s="14"/>
    </row>
    <row r="870" spans="6:6" x14ac:dyDescent="0.2">
      <c r="F870" s="14"/>
    </row>
    <row r="871" spans="6:6" x14ac:dyDescent="0.2">
      <c r="F871" s="14"/>
    </row>
    <row r="872" spans="6:6" x14ac:dyDescent="0.2">
      <c r="F872" s="14"/>
    </row>
    <row r="873" spans="6:6" x14ac:dyDescent="0.2">
      <c r="F873" s="14"/>
    </row>
    <row r="874" spans="6:6" x14ac:dyDescent="0.2">
      <c r="F874" s="14"/>
    </row>
    <row r="875" spans="6:6" x14ac:dyDescent="0.2">
      <c r="F875" s="14"/>
    </row>
    <row r="876" spans="6:6" x14ac:dyDescent="0.2">
      <c r="F876" s="14"/>
    </row>
    <row r="877" spans="6:6" x14ac:dyDescent="0.2">
      <c r="F877" s="14"/>
    </row>
    <row r="878" spans="6:6" x14ac:dyDescent="0.2">
      <c r="F878" s="14"/>
    </row>
    <row r="879" spans="6:6" x14ac:dyDescent="0.2">
      <c r="F879" s="14"/>
    </row>
    <row r="880" spans="6:6" x14ac:dyDescent="0.2">
      <c r="F880" s="14"/>
    </row>
    <row r="881" spans="6:6" x14ac:dyDescent="0.2">
      <c r="F881" s="14"/>
    </row>
    <row r="882" spans="6:6" x14ac:dyDescent="0.2">
      <c r="F882" s="14"/>
    </row>
    <row r="883" spans="6:6" x14ac:dyDescent="0.2">
      <c r="F883" s="14"/>
    </row>
    <row r="884" spans="6:6" x14ac:dyDescent="0.2">
      <c r="F884" s="14"/>
    </row>
    <row r="885" spans="6:6" x14ac:dyDescent="0.2">
      <c r="F885" s="14"/>
    </row>
    <row r="886" spans="6:6" x14ac:dyDescent="0.2">
      <c r="F886" s="14"/>
    </row>
    <row r="887" spans="6:6" x14ac:dyDescent="0.2">
      <c r="F887" s="14"/>
    </row>
    <row r="888" spans="6:6" x14ac:dyDescent="0.2">
      <c r="F888" s="14"/>
    </row>
    <row r="889" spans="6:6" x14ac:dyDescent="0.2">
      <c r="F889" s="14"/>
    </row>
    <row r="890" spans="6:6" x14ac:dyDescent="0.2">
      <c r="F890" s="14"/>
    </row>
    <row r="891" spans="6:6" x14ac:dyDescent="0.2">
      <c r="F891" s="14"/>
    </row>
    <row r="892" spans="6:6" x14ac:dyDescent="0.2">
      <c r="F892" s="14"/>
    </row>
    <row r="893" spans="6:6" x14ac:dyDescent="0.2">
      <c r="F893" s="14"/>
    </row>
    <row r="894" spans="6:6" x14ac:dyDescent="0.2">
      <c r="F894" s="14"/>
    </row>
    <row r="895" spans="6:6" x14ac:dyDescent="0.2">
      <c r="F895" s="14"/>
    </row>
    <row r="896" spans="6:6" x14ac:dyDescent="0.2">
      <c r="F896" s="14"/>
    </row>
  </sheetData>
  <mergeCells count="31">
    <mergeCell ref="B19:F19"/>
    <mergeCell ref="C2:F2"/>
    <mergeCell ref="C4:F4"/>
    <mergeCell ref="C5:F5"/>
    <mergeCell ref="C6:F6"/>
    <mergeCell ref="C7:F7"/>
    <mergeCell ref="C8:F8"/>
    <mergeCell ref="C10:F10"/>
    <mergeCell ref="C11:F11"/>
    <mergeCell ref="C12:F12"/>
    <mergeCell ref="C13:F13"/>
    <mergeCell ref="B18:F18"/>
    <mergeCell ref="C53:F53"/>
    <mergeCell ref="B32:F32"/>
    <mergeCell ref="B33:F33"/>
    <mergeCell ref="B34:F34"/>
    <mergeCell ref="B35:F35"/>
    <mergeCell ref="B36:F36"/>
    <mergeCell ref="B37:F37"/>
    <mergeCell ref="B38:F38"/>
    <mergeCell ref="B39:F39"/>
    <mergeCell ref="D47:F47"/>
    <mergeCell ref="C51:F51"/>
    <mergeCell ref="C61:F61"/>
    <mergeCell ref="C62:F62"/>
    <mergeCell ref="C54:F54"/>
    <mergeCell ref="C55:F55"/>
    <mergeCell ref="C56:F56"/>
    <mergeCell ref="C57:F57"/>
    <mergeCell ref="C59:F59"/>
    <mergeCell ref="C60:F60"/>
  </mergeCells>
  <pageMargins left="1.1417322834645669" right="0.19685039370078741" top="0.78740157480314965" bottom="0.6692913385826772" header="0.11811023622047245" footer="0"/>
  <pageSetup paperSize="9" scale="92" orientation="portrait" r:id="rId1"/>
  <headerFooter>
    <oddHeader>&amp;C&amp;"Arial CE,Krepko"&amp;8&amp;F&amp;R&amp;8&amp;G</oddHeader>
    <oddFooter>&amp;C&amp;"Arial CE,Krepko"&amp;P&amp;"Arial CE,Običajno" &amp;8od &amp;N&amp;R&amp;"Arial CE,Krepko"&amp;8&amp;A</oddFooter>
  </headerFooter>
  <rowBreaks count="8" manualBreakCount="8">
    <brk id="49" max="16383" man="1"/>
    <brk id="96" max="16383" man="1"/>
    <brk id="192" max="16383" man="1"/>
    <brk id="240" max="5" man="1"/>
    <brk id="262" max="16383" man="1"/>
    <brk id="287" max="16383" man="1"/>
    <brk id="330" max="16383" man="1"/>
    <brk id="348" max="16383"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46B3B7FAF90D843860267F51D9F8A11" ma:contentTypeVersion="6" ma:contentTypeDescription="Ustvari nov dokument." ma:contentTypeScope="" ma:versionID="783ff1e16b183d09c300a070a69ebc2d">
  <xsd:schema xmlns:xsd="http://www.w3.org/2001/XMLSchema" xmlns:xs="http://www.w3.org/2001/XMLSchema" xmlns:p="http://schemas.microsoft.com/office/2006/metadata/properties" xmlns:ns2="98ab2ec7-ad67-46d5-9134-de17a704f837" targetNamespace="http://schemas.microsoft.com/office/2006/metadata/properties" ma:root="true" ma:fieldsID="f666de94a9c4f1976c212c4970996fe1" ns2:_="">
    <xsd:import namespace="98ab2ec7-ad67-46d5-9134-de17a704f83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ab2ec7-ad67-46d5-9134-de17a704f83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CBE358-58FB-4638-A113-CE96B571985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8160317-4C85-4D54-AA59-246A3D6E92EC}">
  <ds:schemaRefs>
    <ds:schemaRef ds:uri="http://schemas.microsoft.com/sharepoint/v3/contenttype/forms"/>
  </ds:schemaRefs>
</ds:datastoreItem>
</file>

<file path=customXml/itemProps3.xml><?xml version="1.0" encoding="utf-8"?>
<ds:datastoreItem xmlns:ds="http://schemas.openxmlformats.org/officeDocument/2006/customXml" ds:itemID="{D3B489D1-AAF7-4AC8-8C0A-E2BE2C5181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ab2ec7-ad67-46d5-9134-de17a704f8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POPIS_ZA_RAZPIS-čistopis</vt:lpstr>
      <vt:lpstr>'POPIS_ZA_RAZPIS-čistopis'!Področje_tiskanja</vt:lpstr>
      <vt:lpstr>'POPIS_ZA_RAZPIS-čistopis'!Tiskanje_naslovov</vt:lpstr>
    </vt:vector>
  </TitlesOfParts>
  <Company>taborska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ŠEPETAVC</dc:creator>
  <cp:lastModifiedBy>Vojko Vrtačič</cp:lastModifiedBy>
  <cp:lastPrinted>2020-06-15T10:19:54Z</cp:lastPrinted>
  <dcterms:created xsi:type="dcterms:W3CDTF">2000-10-30T12:34:07Z</dcterms:created>
  <dcterms:modified xsi:type="dcterms:W3CDTF">2020-07-02T11:41:13Z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0x010100946B3B7FAF90D843860267F51D9F8A11</vt:lpwstr>
  </property>
</Properties>
</file>